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0" windowWidth="20490" windowHeight="7035" tabRatio="798" activeTab="0"/>
  </bookViews>
  <sheets>
    <sheet name="DS TN K54 T10-21" sheetId="1" r:id="rId1"/>
    <sheet name="DS TN K52,53 T10-21" sheetId="2" r:id="rId2"/>
    <sheet name="DS TN K51 VÀ KHÓA CŨ T10-21" sheetId="3" r:id="rId3"/>
  </sheets>
  <externalReferences>
    <externalReference r:id="rId6"/>
    <externalReference r:id="rId7"/>
    <externalReference r:id="rId8"/>
  </externalReferences>
  <definedNames>
    <definedName name="_xlnm.Print_Titles" localSheetId="2">'DS TN K51 VÀ KHÓA CŨ T10-21'!$6:$6</definedName>
    <definedName name="_xlnm.Print_Titles" localSheetId="1">'DS TN K52,53 T10-21'!$6:$6</definedName>
  </definedNames>
  <calcPr fullCalcOnLoad="1"/>
</workbook>
</file>

<file path=xl/sharedStrings.xml><?xml version="1.0" encoding="utf-8"?>
<sst xmlns="http://schemas.openxmlformats.org/spreadsheetml/2006/main" count="8234" uniqueCount="1735">
  <si>
    <t>BỘ GIÁO DỤC VÀ ĐÀO TẠO</t>
  </si>
  <si>
    <t>CỘNG HÒA XÃ HỘI CHỦ NGHĨA VIỆT NAM</t>
  </si>
  <si>
    <t>Độc lập - Tự do - Hạnh phúc</t>
  </si>
  <si>
    <t>Ngày sinh</t>
  </si>
  <si>
    <t>Điểm KLTN</t>
  </si>
  <si>
    <t>Số 
TCTL</t>
  </si>
  <si>
    <t>Điểm TBCTL</t>
  </si>
  <si>
    <t>Xếp hạng
TN</t>
  </si>
  <si>
    <t>KT. HIỆU TRƯỞNG</t>
  </si>
  <si>
    <t>PHÓ HIỆU TRƯỞNG</t>
  </si>
  <si>
    <t>PGS.TS Đỗ Minh Thành</t>
  </si>
  <si>
    <t>Chuẩn đầu ra NN</t>
  </si>
  <si>
    <t>Giới tính</t>
  </si>
  <si>
    <t>Ghi chú</t>
  </si>
  <si>
    <t>CN</t>
  </si>
  <si>
    <t>- TCTL: Tín chỉ tích lũy</t>
  </si>
  <si>
    <t>- TBCTL: Trung bình chung tích lũy</t>
  </si>
  <si>
    <t>- TN: Tốt nghiệp</t>
  </si>
  <si>
    <t>- NN: Ngoại ngữ</t>
  </si>
  <si>
    <t>Mã SV</t>
  </si>
  <si>
    <t>TRƯỜNG ĐẠI HỌC THƯƠNG MẠI</t>
  </si>
  <si>
    <t>GDQP</t>
  </si>
  <si>
    <t>GDTC</t>
  </si>
  <si>
    <t xml:space="preserve">
TT
</t>
  </si>
  <si>
    <t>Ngành</t>
  </si>
  <si>
    <r>
      <rPr>
        <b/>
        <u val="single"/>
        <sz val="11"/>
        <rFont val="Times New Roman"/>
        <family val="1"/>
      </rPr>
      <t>Ghi chú:</t>
    </r>
    <r>
      <rPr>
        <b/>
        <sz val="11"/>
        <rFont val="Times New Roman"/>
        <family val="1"/>
      </rPr>
      <t xml:space="preserve"> </t>
    </r>
  </si>
  <si>
    <t>- KLTN:  Khóa luận tốt nghiệp</t>
  </si>
  <si>
    <t>- GDQP: Giáo dục quốc phòng</t>
  </si>
  <si>
    <t>- GDTC: Giáo dục thể chất</t>
  </si>
  <si>
    <t>Lớp
HC</t>
  </si>
  <si>
    <t>NGÀNH QUẢN TRỊ KINH DOANH</t>
  </si>
  <si>
    <t>CHUYÊN NGÀNH QUẢN TRỊ KINH DOANH</t>
  </si>
  <si>
    <t>CHUYÊN NGÀNH QUẢN TRỊ DOANH NGHIỆP THƯƠNG MẠI</t>
  </si>
  <si>
    <t>Họ và  tên</t>
  </si>
  <si>
    <t>16D100182</t>
  </si>
  <si>
    <t>Bùi Thị</t>
  </si>
  <si>
    <t>Hoàn</t>
  </si>
  <si>
    <t>12/01/1998</t>
  </si>
  <si>
    <t>Nữ</t>
  </si>
  <si>
    <t>K52A3</t>
  </si>
  <si>
    <t>Khá</t>
  </si>
  <si>
    <t>Đã nộp đơn xin xét TN</t>
  </si>
  <si>
    <t>A</t>
  </si>
  <si>
    <t>16D100574</t>
  </si>
  <si>
    <t>Nguyễn Thị Tú</t>
  </si>
  <si>
    <t>Lệ</t>
  </si>
  <si>
    <t>09/10/1998</t>
  </si>
  <si>
    <t>K52A8</t>
  </si>
  <si>
    <t>16D100578</t>
  </si>
  <si>
    <t>Hoàng Thị</t>
  </si>
  <si>
    <t>Luyên</t>
  </si>
  <si>
    <t>08/09/1998</t>
  </si>
  <si>
    <t>16D100648</t>
  </si>
  <si>
    <t>Nguyễn Thị</t>
  </si>
  <si>
    <t>Ly</t>
  </si>
  <si>
    <t>09/11/1998</t>
  </si>
  <si>
    <t>K52A9</t>
  </si>
  <si>
    <t>16D100650</t>
  </si>
  <si>
    <t>Lê Thị Ngọc</t>
  </si>
  <si>
    <t>Mai</t>
  </si>
  <si>
    <t>06/03/1998</t>
  </si>
  <si>
    <t>16D110042</t>
  </si>
  <si>
    <t>Nguyễn Thị Hà</t>
  </si>
  <si>
    <t>Phương</t>
  </si>
  <si>
    <t>05/11/1998</t>
  </si>
  <si>
    <t>K52B1KS</t>
  </si>
  <si>
    <t>Giỏi</t>
  </si>
  <si>
    <t>KS</t>
  </si>
  <si>
    <t>Nga</t>
  </si>
  <si>
    <t>15/08/1998</t>
  </si>
  <si>
    <t>LH</t>
  </si>
  <si>
    <t>Phạm Văn</t>
  </si>
  <si>
    <t>Nam</t>
  </si>
  <si>
    <t>D</t>
  </si>
  <si>
    <t>Bình</t>
  </si>
  <si>
    <t>E</t>
  </si>
  <si>
    <t>Thảo</t>
  </si>
  <si>
    <t>26/11/1998</t>
  </si>
  <si>
    <t>Thúy</t>
  </si>
  <si>
    <t>16D160142</t>
  </si>
  <si>
    <t>Lê Thị</t>
  </si>
  <si>
    <t>Thêm</t>
  </si>
  <si>
    <t>06/08/1998</t>
  </si>
  <si>
    <t>K52F2</t>
  </si>
  <si>
    <t>F</t>
  </si>
  <si>
    <t>K52H4</t>
  </si>
  <si>
    <t>H</t>
  </si>
  <si>
    <t>16D140102</t>
  </si>
  <si>
    <t>Nguyễn Thị Thùy</t>
  </si>
  <si>
    <t>Ninh</t>
  </si>
  <si>
    <t>22/03/1998</t>
  </si>
  <si>
    <t>K52I2</t>
  </si>
  <si>
    <t>I</t>
  </si>
  <si>
    <t>16D140339</t>
  </si>
  <si>
    <t>Nguyễn Hoàng</t>
  </si>
  <si>
    <t>Tuân</t>
  </si>
  <si>
    <t>28/01/1998</t>
  </si>
  <si>
    <t>K52I5</t>
  </si>
  <si>
    <t>16D170013</t>
  </si>
  <si>
    <t>Nguyễn Minh</t>
  </si>
  <si>
    <t>Hà</t>
  </si>
  <si>
    <t>02/03/1998</t>
  </si>
  <si>
    <t>K52N1</t>
  </si>
  <si>
    <t>N</t>
  </si>
  <si>
    <t>16D170073</t>
  </si>
  <si>
    <t>Lý Tiến</t>
  </si>
  <si>
    <t>Anh</t>
  </si>
  <si>
    <t>02/08/1998</t>
  </si>
  <si>
    <t>K52N2</t>
  </si>
  <si>
    <t>16D170081</t>
  </si>
  <si>
    <t>Nguyễn Lưu Tuấn</t>
  </si>
  <si>
    <t>Dũng</t>
  </si>
  <si>
    <t>31/03/1998</t>
  </si>
  <si>
    <t>Hiếu</t>
  </si>
  <si>
    <t>02/11/1998</t>
  </si>
  <si>
    <t>16D170088</t>
  </si>
  <si>
    <t>Hoa</t>
  </si>
  <si>
    <t>28/02/1998</t>
  </si>
  <si>
    <t>Hoàng Văn</t>
  </si>
  <si>
    <t>10/02/1997</t>
  </si>
  <si>
    <t>Hường</t>
  </si>
  <si>
    <t>10/02/1998</t>
  </si>
  <si>
    <t>K52N3</t>
  </si>
  <si>
    <t>16D170178</t>
  </si>
  <si>
    <t>Phạm Thị</t>
  </si>
  <si>
    <t>07/12/1998</t>
  </si>
  <si>
    <t>16D170293</t>
  </si>
  <si>
    <t>Nguyễn Hồng</t>
  </si>
  <si>
    <t>Hạnh</t>
  </si>
  <si>
    <t>31/08/1998</t>
  </si>
  <si>
    <t>K52N5</t>
  </si>
  <si>
    <t>Lương Thị</t>
  </si>
  <si>
    <t>12/06/1998</t>
  </si>
  <si>
    <t>K52N6</t>
  </si>
  <si>
    <t>06/11/1998</t>
  </si>
  <si>
    <t>16D170384</t>
  </si>
  <si>
    <t>Lê Minh</t>
  </si>
  <si>
    <t>Ngọc</t>
  </si>
  <si>
    <t>29/09/1998</t>
  </si>
  <si>
    <t>16D170397</t>
  </si>
  <si>
    <t>Đặng Nam Hải</t>
  </si>
  <si>
    <t>Triều</t>
  </si>
  <si>
    <t>24/09/1998</t>
  </si>
  <si>
    <t>16D200259</t>
  </si>
  <si>
    <t>Đinh Tuấn</t>
  </si>
  <si>
    <t>Sơn</t>
  </si>
  <si>
    <t>26/10/1997</t>
  </si>
  <si>
    <t>K52P4</t>
  </si>
  <si>
    <t>P</t>
  </si>
  <si>
    <t>Nguyễn Thành</t>
  </si>
  <si>
    <t>K52Q2</t>
  </si>
  <si>
    <t>Q</t>
  </si>
  <si>
    <t>16D220171</t>
  </si>
  <si>
    <t>Lê Phương</t>
  </si>
  <si>
    <t>01/08/1998</t>
  </si>
  <si>
    <t>K52T3</t>
  </si>
  <si>
    <t>T</t>
  </si>
  <si>
    <t>Họ và tên</t>
  </si>
  <si>
    <t>Diễm</t>
  </si>
  <si>
    <t>x</t>
  </si>
  <si>
    <t>Nguyễn Anh</t>
  </si>
  <si>
    <t>Đạt</t>
  </si>
  <si>
    <t>NGÀNH</t>
  </si>
  <si>
    <t>CHUYÊN NGÀNH</t>
  </si>
  <si>
    <t>14D150216</t>
  </si>
  <si>
    <t>Nguyễn Thị Thu</t>
  </si>
  <si>
    <t>Dung</t>
  </si>
  <si>
    <t>20/11/1996</t>
  </si>
  <si>
    <t>K50D4</t>
  </si>
  <si>
    <t>Trung bình</t>
  </si>
  <si>
    <t>14D150412</t>
  </si>
  <si>
    <t>Nguyễn Hạnh</t>
  </si>
  <si>
    <t>Yến</t>
  </si>
  <si>
    <t>31/12/1995</t>
  </si>
  <si>
    <t>K50D6</t>
  </si>
  <si>
    <t>14D130362</t>
  </si>
  <si>
    <t>Phan Hải</t>
  </si>
  <si>
    <t>11/09/1994</t>
  </si>
  <si>
    <t>K50E6</t>
  </si>
  <si>
    <t>Hằng</t>
  </si>
  <si>
    <t>Diệp</t>
  </si>
  <si>
    <t>14D240041</t>
  </si>
  <si>
    <t>Lương Việt</t>
  </si>
  <si>
    <t>Quang</t>
  </si>
  <si>
    <t>03/01/1996</t>
  </si>
  <si>
    <t>K50K1</t>
  </si>
  <si>
    <t>Loan</t>
  </si>
  <si>
    <t>14D240235</t>
  </si>
  <si>
    <t>27/08/1996</t>
  </si>
  <si>
    <t>K50K4</t>
  </si>
  <si>
    <t>Nguyễn Thị Minh</t>
  </si>
  <si>
    <t>Nguyễn Mai</t>
  </si>
  <si>
    <t>K50N6</t>
  </si>
  <si>
    <t>14D170378</t>
  </si>
  <si>
    <t>Nguyễn Thùy</t>
  </si>
  <si>
    <t>Linh</t>
  </si>
  <si>
    <t>23/10/1996</t>
  </si>
  <si>
    <t>Nguyễn Thị Khánh</t>
  </si>
  <si>
    <t>Hòa</t>
  </si>
  <si>
    <t>14D200085</t>
  </si>
  <si>
    <t>Trần Thục</t>
  </si>
  <si>
    <t>Hiền</t>
  </si>
  <si>
    <t>13/11/1996</t>
  </si>
  <si>
    <t>K50P2</t>
  </si>
  <si>
    <t>Nguyễn Quỳnh</t>
  </si>
  <si>
    <t>14D190359</t>
  </si>
  <si>
    <t>01/12/1995</t>
  </si>
  <si>
    <t>K50S6</t>
  </si>
  <si>
    <t>S</t>
  </si>
  <si>
    <t>14D190528</t>
  </si>
  <si>
    <t>Phạm Thị Hồng</t>
  </si>
  <si>
    <t>15/12/1996</t>
  </si>
  <si>
    <t>K50S8</t>
  </si>
  <si>
    <t>14D220032</t>
  </si>
  <si>
    <t>Đậu Thị</t>
  </si>
  <si>
    <t>Nguyên</t>
  </si>
  <si>
    <t>06/02/1996</t>
  </si>
  <si>
    <t>K50T1</t>
  </si>
  <si>
    <t>14D220052</t>
  </si>
  <si>
    <t>Vân</t>
  </si>
  <si>
    <t>27/06/1996</t>
  </si>
  <si>
    <t>Vũ Thị Ngọc</t>
  </si>
  <si>
    <t>Nguyễn Ngọc</t>
  </si>
  <si>
    <t>Duyên</t>
  </si>
  <si>
    <t>K51A3</t>
  </si>
  <si>
    <t>15D100179</t>
  </si>
  <si>
    <t>11/01/1997</t>
  </si>
  <si>
    <t>15D100252</t>
  </si>
  <si>
    <t>Nguyễn Xuân</t>
  </si>
  <si>
    <t>Thịnh</t>
  </si>
  <si>
    <t>20/02/1996</t>
  </si>
  <si>
    <t>K51A4</t>
  </si>
  <si>
    <t>15D100333</t>
  </si>
  <si>
    <t>Đỗ Thị</t>
  </si>
  <si>
    <t>20/10/1997</t>
  </si>
  <si>
    <t>K51A5</t>
  </si>
  <si>
    <t>15D110005</t>
  </si>
  <si>
    <t>Nguyễn Tùng</t>
  </si>
  <si>
    <t>16/12/1997</t>
  </si>
  <si>
    <t>K51B1KS</t>
  </si>
  <si>
    <t>Minh</t>
  </si>
  <si>
    <t>15D110071</t>
  </si>
  <si>
    <t>Đặng Minh</t>
  </si>
  <si>
    <t>17/10/1997</t>
  </si>
  <si>
    <t>K51B2KS</t>
  </si>
  <si>
    <t>15D110101</t>
  </si>
  <si>
    <t>Phạm Thị Tuyết</t>
  </si>
  <si>
    <t>25/09/1997</t>
  </si>
  <si>
    <t>15D110124</t>
  </si>
  <si>
    <t>Hồ Thị</t>
  </si>
  <si>
    <t>Trinh</t>
  </si>
  <si>
    <t>10/03/1997</t>
  </si>
  <si>
    <t>15D250093</t>
  </si>
  <si>
    <t>Nguyễn Thị Mai</t>
  </si>
  <si>
    <t>10/10/1997</t>
  </si>
  <si>
    <t>K51B2LH</t>
  </si>
  <si>
    <t>15D250226</t>
  </si>
  <si>
    <t>Phạm Thiên</t>
  </si>
  <si>
    <t>Hương</t>
  </si>
  <si>
    <t>12/12/1997</t>
  </si>
  <si>
    <t>K51B4LH</t>
  </si>
  <si>
    <t>15D120001</t>
  </si>
  <si>
    <t>Phạm Bình</t>
  </si>
  <si>
    <t>An</t>
  </si>
  <si>
    <t>26/12/1997</t>
  </si>
  <si>
    <t>K51C1</t>
  </si>
  <si>
    <t>C</t>
  </si>
  <si>
    <t>Trang</t>
  </si>
  <si>
    <t>15D120091</t>
  </si>
  <si>
    <t>Nguyễn Công</t>
  </si>
  <si>
    <t>08/07/1997</t>
  </si>
  <si>
    <t>K51C2</t>
  </si>
  <si>
    <t>15D120284</t>
  </si>
  <si>
    <t>Lê Trung</t>
  </si>
  <si>
    <t>15/06/1997</t>
  </si>
  <si>
    <t>K51C5</t>
  </si>
  <si>
    <t>15D150223</t>
  </si>
  <si>
    <t>26/09/1997</t>
  </si>
  <si>
    <t>K51D4</t>
  </si>
  <si>
    <t>15D160172</t>
  </si>
  <si>
    <t>Nguyễn Văn</t>
  </si>
  <si>
    <t>Long</t>
  </si>
  <si>
    <t>12/07/1996</t>
  </si>
  <si>
    <t>K51F3</t>
  </si>
  <si>
    <t>15D160236</t>
  </si>
  <si>
    <t>Vũ Thị</t>
  </si>
  <si>
    <t>Huyền</t>
  </si>
  <si>
    <t>17/11/1997</t>
  </si>
  <si>
    <t>K51F4</t>
  </si>
  <si>
    <t>15D180014</t>
  </si>
  <si>
    <t>Trịnh Thúy</t>
  </si>
  <si>
    <t>K51H1</t>
  </si>
  <si>
    <t>15D180281</t>
  </si>
  <si>
    <t>Nguyễn Hà</t>
  </si>
  <si>
    <t>26/03/1997</t>
  </si>
  <si>
    <t>K51H5</t>
  </si>
  <si>
    <t>15D180282</t>
  </si>
  <si>
    <t>Hoàng Thục</t>
  </si>
  <si>
    <t>12/10/1997</t>
  </si>
  <si>
    <t>Dương</t>
  </si>
  <si>
    <t>K51I2</t>
  </si>
  <si>
    <t>Hồng</t>
  </si>
  <si>
    <t>29/09/1997</t>
  </si>
  <si>
    <t>15D140095</t>
  </si>
  <si>
    <t>28/08/1997</t>
  </si>
  <si>
    <t>Lê Thị Thùy</t>
  </si>
  <si>
    <t>Nguyễn Thị Hồng</t>
  </si>
  <si>
    <t>15D170029</t>
  </si>
  <si>
    <t>20/06/1997</t>
  </si>
  <si>
    <t>K51N1</t>
  </si>
  <si>
    <t>Ngân</t>
  </si>
  <si>
    <t>Giang</t>
  </si>
  <si>
    <t>K51N4</t>
  </si>
  <si>
    <t>15D170222</t>
  </si>
  <si>
    <t>Vũ Thị Thúy</t>
  </si>
  <si>
    <t>01/04/1997</t>
  </si>
  <si>
    <t>Tuyết</t>
  </si>
  <si>
    <t>Liên</t>
  </si>
  <si>
    <t>15D105052</t>
  </si>
  <si>
    <t>Nguyễn Thị Ngọc</t>
  </si>
  <si>
    <t>01/02/1997</t>
  </si>
  <si>
    <t>K51Q2</t>
  </si>
  <si>
    <t>Phạm Thị Thanh</t>
  </si>
  <si>
    <t>Thủy</t>
  </si>
  <si>
    <t>Trần Thị Thu</t>
  </si>
  <si>
    <t>15D220053</t>
  </si>
  <si>
    <t>14/10/1997</t>
  </si>
  <si>
    <t>K51T1</t>
  </si>
  <si>
    <t>15D220054</t>
  </si>
  <si>
    <t>15D220120</t>
  </si>
  <si>
    <t>Vũ Trọng</t>
  </si>
  <si>
    <t>Toàn</t>
  </si>
  <si>
    <t>07/06/1997</t>
  </si>
  <si>
    <t>K51T2</t>
  </si>
  <si>
    <t>Nguyễn Thị Bích</t>
  </si>
  <si>
    <t>15/04/1997</t>
  </si>
  <si>
    <t>K51T3</t>
  </si>
  <si>
    <t>15D220163</t>
  </si>
  <si>
    <t>Hoàng Thị Thùy</t>
  </si>
  <si>
    <t>18/01/1997</t>
  </si>
  <si>
    <t>15D220192</t>
  </si>
  <si>
    <t>Trần Thùy</t>
  </si>
  <si>
    <t>04/01/1997</t>
  </si>
  <si>
    <t>Lam</t>
  </si>
  <si>
    <t>K51T4</t>
  </si>
  <si>
    <t>15D220261</t>
  </si>
  <si>
    <t>Đào Thị</t>
  </si>
  <si>
    <t>Thu</t>
  </si>
  <si>
    <t>15/03/1997</t>
  </si>
  <si>
    <t>15D220271</t>
  </si>
  <si>
    <t>Xuân</t>
  </si>
  <si>
    <t>05/11/1997</t>
  </si>
  <si>
    <t>15D210173</t>
  </si>
  <si>
    <t>Nguyễn Phương</t>
  </si>
  <si>
    <t>Nhung</t>
  </si>
  <si>
    <t>25/08/1997</t>
  </si>
  <si>
    <t>K51U3</t>
  </si>
  <si>
    <t>U</t>
  </si>
  <si>
    <t>15D210327</t>
  </si>
  <si>
    <t>Lành Thiện</t>
  </si>
  <si>
    <t>Mỹ</t>
  </si>
  <si>
    <t>15/12/1997</t>
  </si>
  <si>
    <t>K51U5</t>
  </si>
  <si>
    <t>Quân</t>
  </si>
  <si>
    <t>Vũ Văn</t>
  </si>
  <si>
    <t>Uyên</t>
  </si>
  <si>
    <t>Nguyễn Thu</t>
  </si>
  <si>
    <t>Đặng Thị</t>
  </si>
  <si>
    <t>Hải</t>
  </si>
  <si>
    <t>Quỳnh</t>
  </si>
  <si>
    <t>Oanh</t>
  </si>
  <si>
    <t>15D180120</t>
  </si>
  <si>
    <t>20/03/1997</t>
  </si>
  <si>
    <t>K52H2</t>
  </si>
  <si>
    <t>23/10/1998</t>
  </si>
  <si>
    <t>Nguyễn Thị Ánh</t>
  </si>
  <si>
    <t>Lê</t>
  </si>
  <si>
    <t>Trần Thị</t>
  </si>
  <si>
    <t>12/05/1998</t>
  </si>
  <si>
    <t>Trần Thu</t>
  </si>
  <si>
    <t>Nguyễn Thị Phương</t>
  </si>
  <si>
    <t>Đức</t>
  </si>
  <si>
    <t>22/11/1998</t>
  </si>
  <si>
    <t>K53N4</t>
  </si>
  <si>
    <t>Huy</t>
  </si>
  <si>
    <t>Khánh</t>
  </si>
  <si>
    <t>Bích</t>
  </si>
  <si>
    <t>Võ Thị</t>
  </si>
  <si>
    <t>24/04/1999</t>
  </si>
  <si>
    <t>K53C2</t>
  </si>
  <si>
    <t>Dương Thị</t>
  </si>
  <si>
    <t>01/09/1999</t>
  </si>
  <si>
    <t>Không in</t>
  </si>
  <si>
    <t>Chuẩn KN
SD CNTT</t>
  </si>
  <si>
    <t>18D180202</t>
  </si>
  <si>
    <t>02/09/1998</t>
  </si>
  <si>
    <t>K54H4</t>
  </si>
  <si>
    <t>- KN SD CNTT: Kỹ năng sử dụng công nghệ thông tin</t>
  </si>
  <si>
    <t>CHUYÊN NGÀNH TIẾNG PHÁP THƯƠNG MẠI</t>
  </si>
  <si>
    <t>NGÀNH QUẢN TRỊ KHÁCH SẠN</t>
  </si>
  <si>
    <t>CHUYÊN NGÀNH TIẾNG TRUNG THƯƠNG MẠI</t>
  </si>
  <si>
    <t>NGÀNH QUẢN TRỊ DỊCH VỤ DU LỊCH VÀ LỮ HÀNH</t>
  </si>
  <si>
    <t>CHUYÊN NGÀNH QUẢN TRỊ KHÁCH SẠN</t>
  </si>
  <si>
    <t>NGÀNH MARKETING</t>
  </si>
  <si>
    <t>CHUYÊN NGÀNH QUẢN TRỊ DỊCH VỤ DU LỊCH VÀ LỮ HÀNH</t>
  </si>
  <si>
    <t>NGÀNH KẾ TOÁN</t>
  </si>
  <si>
    <t>CHUYÊN NGÀNH MARKETING THƯƠNG MẠI</t>
  </si>
  <si>
    <t>CHUYÊN NGÀNH QUẢN TRỊ THƯƠNG HIỆU</t>
  </si>
  <si>
    <t>NGÀNH KINH DOANH QUỐC TẾ</t>
  </si>
  <si>
    <t>CHUYÊN NGÀNH KẾ TOÁN DOANH NGHIỆP</t>
  </si>
  <si>
    <t>CHUYÊN NGÀNH THƯƠNG MẠI QUỐC TẾ</t>
  </si>
  <si>
    <t>NGÀNH KINH TẾ</t>
  </si>
  <si>
    <t>CHUYÊN NGÀNH QUẢN LÝ KINH TẾ</t>
  </si>
  <si>
    <t>NGÀNH LUẬT KINH TẾ</t>
  </si>
  <si>
    <t>NGÀNH TÀI CHÍNH - NGÂN HÀNG</t>
  </si>
  <si>
    <t>CHUYÊN NGÀNH TÀI CHÍNH NGÂN HÀNG - THƯƠNG MẠI</t>
  </si>
  <si>
    <t>NGÀNH THƯƠNG MẠI ĐIỆN TỬ</t>
  </si>
  <si>
    <t>CHUYÊN NGÀNH QUẢN TRỊ THƯƠNG MẠI ĐIỆN TỬ</t>
  </si>
  <si>
    <t>NGÀNH HỆ THỐNG THÔNG TIN QUẢN LÝ</t>
  </si>
  <si>
    <t>NGÀNH NGÔN NGỮ ANH</t>
  </si>
  <si>
    <t>CHUYÊN NGÀNH TIẾNG ANH THƯƠNG MẠI</t>
  </si>
  <si>
    <t>CHUYÊN NGÀNH LUẬT KINH TẾ</t>
  </si>
  <si>
    <t>CHUYÊN NGÀNH QUẢN TRỊ HỆ THỐNG THÔNG TIN</t>
  </si>
  <si>
    <t>NGÀNH QUẢN TRỊ NHÂN LỰC</t>
  </si>
  <si>
    <t>CHUYÊN NGÀNH QUẢN TRỊ NHÂN LỰC DOANH NGHIỆP</t>
  </si>
  <si>
    <t>NGÀNH KINH TẾ QUỐC TẾ</t>
  </si>
  <si>
    <t>CHUYÊN NGÀNH KINH TẾ QUỐC TẾ</t>
  </si>
  <si>
    <t>CHUYÊN NGÀNH QUẢN TRỊ KINH DOANH TỔNG HỢP</t>
  </si>
  <si>
    <t>CHUYÊN NGÀNH KINH TẾ THƯƠNG MẠI</t>
  </si>
  <si>
    <t>CHUYÊN NGÀNH LUẬT THƯƠNG MẠI</t>
  </si>
  <si>
    <t>CHUYÊN NGÀNH QUẢN TRỊ NHÂN LỰC THƯƠNG MẠI</t>
  </si>
  <si>
    <t>16D100002</t>
  </si>
  <si>
    <t>Phạm Vân</t>
  </si>
  <si>
    <t>16/11/1998</t>
  </si>
  <si>
    <t>K52A1</t>
  </si>
  <si>
    <t>16D100007</t>
  </si>
  <si>
    <t>Chiến</t>
  </si>
  <si>
    <t>02/02/1998</t>
  </si>
  <si>
    <t>16D100013</t>
  </si>
  <si>
    <t>Đào Hương</t>
  </si>
  <si>
    <t>04/11/1998</t>
  </si>
  <si>
    <t>16D100022</t>
  </si>
  <si>
    <t>Huế</t>
  </si>
  <si>
    <t>19/01/1997</t>
  </si>
  <si>
    <t>16D100043</t>
  </si>
  <si>
    <t>Đoàn Văn</t>
  </si>
  <si>
    <t>09/03/1998</t>
  </si>
  <si>
    <t>16D100085</t>
  </si>
  <si>
    <t>Trần Thị Kim</t>
  </si>
  <si>
    <t>Chi</t>
  </si>
  <si>
    <t>K52A2</t>
  </si>
  <si>
    <t>16D100091</t>
  </si>
  <si>
    <t>Trần Văn</t>
  </si>
  <si>
    <t>20/03/1998</t>
  </si>
  <si>
    <t>16D100103</t>
  </si>
  <si>
    <t>Phan Thị</t>
  </si>
  <si>
    <t>02/01/1998</t>
  </si>
  <si>
    <t>Thắm</t>
  </si>
  <si>
    <t>16D100136</t>
  </si>
  <si>
    <t>Tuyến</t>
  </si>
  <si>
    <t>20/02/1998</t>
  </si>
  <si>
    <t>16D100167</t>
  </si>
  <si>
    <t>Chung</t>
  </si>
  <si>
    <t>13/12/1998</t>
  </si>
  <si>
    <t>16D100173</t>
  </si>
  <si>
    <t>Nguyễn Huy</t>
  </si>
  <si>
    <t>20/11/1998</t>
  </si>
  <si>
    <t>16D100191</t>
  </si>
  <si>
    <t>Đào Văn</t>
  </si>
  <si>
    <t>09/05/1998</t>
  </si>
  <si>
    <t>16D100212</t>
  </si>
  <si>
    <t>Trần Doãn</t>
  </si>
  <si>
    <t>Thương</t>
  </si>
  <si>
    <t>27/04/1998</t>
  </si>
  <si>
    <t>16D100260</t>
  </si>
  <si>
    <t>Phạm Thị Thu</t>
  </si>
  <si>
    <t>Hoài</t>
  </si>
  <si>
    <t>K52A4</t>
  </si>
  <si>
    <t>16D100265</t>
  </si>
  <si>
    <t>Lê Văn</t>
  </si>
  <si>
    <t>Hùng</t>
  </si>
  <si>
    <t>27/04/1997</t>
  </si>
  <si>
    <t>16D100266</t>
  </si>
  <si>
    <t>Hà Thanh</t>
  </si>
  <si>
    <t>16D100268</t>
  </si>
  <si>
    <t>Hoàng Bảo</t>
  </si>
  <si>
    <t>Lâm</t>
  </si>
  <si>
    <t>01/02/1998</t>
  </si>
  <si>
    <t>16D100329</t>
  </si>
  <si>
    <t>Mẫn Thị Mỹ</t>
  </si>
  <si>
    <t>13/01/1998</t>
  </si>
  <si>
    <t>K52A5</t>
  </si>
  <si>
    <t>16D100341</t>
  </si>
  <si>
    <t>25/02/1998</t>
  </si>
  <si>
    <t>16D100347</t>
  </si>
  <si>
    <t>Trần Nguyễn Hoàng</t>
  </si>
  <si>
    <t>24/01/1999</t>
  </si>
  <si>
    <t>16D100374</t>
  </si>
  <si>
    <t>Đỗ Văn</t>
  </si>
  <si>
    <t>Trường</t>
  </si>
  <si>
    <t>16D100378</t>
  </si>
  <si>
    <t>14/02/1997</t>
  </si>
  <si>
    <t>16D100379</t>
  </si>
  <si>
    <t>24/12/1998</t>
  </si>
  <si>
    <t>16D100401</t>
  </si>
  <si>
    <t>Lưu Thị Ngọc</t>
  </si>
  <si>
    <t>21/08/1998</t>
  </si>
  <si>
    <t>K52A6</t>
  </si>
  <si>
    <t>16D100403</t>
  </si>
  <si>
    <t>09/09/1998</t>
  </si>
  <si>
    <t>16D100414</t>
  </si>
  <si>
    <t>Hạ</t>
  </si>
  <si>
    <t>06/07/1998</t>
  </si>
  <si>
    <t>16D100415</t>
  </si>
  <si>
    <t>16D100420</t>
  </si>
  <si>
    <t>16D100428</t>
  </si>
  <si>
    <t>Trần Thanh</t>
  </si>
  <si>
    <t>Liêm</t>
  </si>
  <si>
    <t>28/11/1998</t>
  </si>
  <si>
    <t>16D100437</t>
  </si>
  <si>
    <t>23/05/1998</t>
  </si>
  <si>
    <t>16D100444</t>
  </si>
  <si>
    <t>Nguyễn Viết</t>
  </si>
  <si>
    <t>14/10/1998</t>
  </si>
  <si>
    <t>16D100448</t>
  </si>
  <si>
    <t>Trần Minh</t>
  </si>
  <si>
    <t>28/07/1998</t>
  </si>
  <si>
    <t>16D100570</t>
  </si>
  <si>
    <t>26/05/1998</t>
  </si>
  <si>
    <t>16D100573</t>
  </si>
  <si>
    <t>Trương Bảo</t>
  </si>
  <si>
    <t>28/10/1998</t>
  </si>
  <si>
    <t>16D100581</t>
  </si>
  <si>
    <t>28/09/1998</t>
  </si>
  <si>
    <t>16D100587</t>
  </si>
  <si>
    <t>02/04/1998</t>
  </si>
  <si>
    <t>16D100655</t>
  </si>
  <si>
    <t>Lã Thị</t>
  </si>
  <si>
    <t>27/09/1998</t>
  </si>
  <si>
    <t>15D110012</t>
  </si>
  <si>
    <t>Đào Thị Hương</t>
  </si>
  <si>
    <t>16D110017</t>
  </si>
  <si>
    <t>04/12/1998</t>
  </si>
  <si>
    <t>16D110022</t>
  </si>
  <si>
    <t>Đinh Thị</t>
  </si>
  <si>
    <t>02/05/1998</t>
  </si>
  <si>
    <t>16D110099</t>
  </si>
  <si>
    <t>Vũ Thị Thu</t>
  </si>
  <si>
    <t>05/02/1998</t>
  </si>
  <si>
    <t>K52B2KS</t>
  </si>
  <si>
    <t>K52B3KS</t>
  </si>
  <si>
    <t>16D110201</t>
  </si>
  <si>
    <t>Đỗ Hồng</t>
  </si>
  <si>
    <t>16D110213</t>
  </si>
  <si>
    <t>Nguyễn Linh</t>
  </si>
  <si>
    <t>30/10/1997</t>
  </si>
  <si>
    <t>16D250161</t>
  </si>
  <si>
    <t>Nguyễn Thị Nhật</t>
  </si>
  <si>
    <t>K52B3LH</t>
  </si>
  <si>
    <t>16D120002</t>
  </si>
  <si>
    <t>Phạm Ngọc</t>
  </si>
  <si>
    <t>K52C1</t>
  </si>
  <si>
    <t>16D120008</t>
  </si>
  <si>
    <t>Chính</t>
  </si>
  <si>
    <t>19/05/1998</t>
  </si>
  <si>
    <t>16D120011</t>
  </si>
  <si>
    <t>15/10/1998</t>
  </si>
  <si>
    <t>16D120013</t>
  </si>
  <si>
    <t>17/10/1998</t>
  </si>
  <si>
    <t>16D120023</t>
  </si>
  <si>
    <t>03/09/1998</t>
  </si>
  <si>
    <t>16D120028</t>
  </si>
  <si>
    <t>16D120029</t>
  </si>
  <si>
    <t>08/06/1998</t>
  </si>
  <si>
    <t>16D120032</t>
  </si>
  <si>
    <t>Kiên</t>
  </si>
  <si>
    <t>22/12/1998</t>
  </si>
  <si>
    <t>16D120035</t>
  </si>
  <si>
    <t>Đồng Thùy</t>
  </si>
  <si>
    <t>16D120055</t>
  </si>
  <si>
    <t>Đinh Thị Hồng</t>
  </si>
  <si>
    <t>27/12/1998</t>
  </si>
  <si>
    <t>16D120060</t>
  </si>
  <si>
    <t>18/07/1998</t>
  </si>
  <si>
    <t>16D120107</t>
  </si>
  <si>
    <t>K52C2</t>
  </si>
  <si>
    <t>16D120108</t>
  </si>
  <si>
    <t>Phạm Thị Nguyệt</t>
  </si>
  <si>
    <t>02/07/1998</t>
  </si>
  <si>
    <t>16D120142</t>
  </si>
  <si>
    <t>Thế</t>
  </si>
  <si>
    <t>23/04/1997</t>
  </si>
  <si>
    <t>16D120144</t>
  </si>
  <si>
    <t>Lang Thị</t>
  </si>
  <si>
    <t>19/02/1998</t>
  </si>
  <si>
    <t>16D120203</t>
  </si>
  <si>
    <t>K52C3</t>
  </si>
  <si>
    <t>16D120220</t>
  </si>
  <si>
    <t>Nghĩa</t>
  </si>
  <si>
    <t>12/10/1998</t>
  </si>
  <si>
    <t>16D120242</t>
  </si>
  <si>
    <t>Phạm Thị Châu</t>
  </si>
  <si>
    <t>01/12/1998</t>
  </si>
  <si>
    <t>16D120244</t>
  </si>
  <si>
    <t>Lê Tiến</t>
  </si>
  <si>
    <t>Việt</t>
  </si>
  <si>
    <t>31/05/1998</t>
  </si>
  <si>
    <t>15D120221</t>
  </si>
  <si>
    <t>04/02/1997</t>
  </si>
  <si>
    <t>K52C4</t>
  </si>
  <si>
    <t>16D120300</t>
  </si>
  <si>
    <t>28/06/1998</t>
  </si>
  <si>
    <t>16D120307</t>
  </si>
  <si>
    <t>16D120311</t>
  </si>
  <si>
    <t>16D120365</t>
  </si>
  <si>
    <t>K52C5</t>
  </si>
  <si>
    <t>16D120394</t>
  </si>
  <si>
    <t>Thơm</t>
  </si>
  <si>
    <t>16D120404</t>
  </si>
  <si>
    <t>16/08/1998</t>
  </si>
  <si>
    <t>16D150016</t>
  </si>
  <si>
    <t>Vũ Thị Hồng</t>
  </si>
  <si>
    <t>15/11/1998</t>
  </si>
  <si>
    <t>K52D1</t>
  </si>
  <si>
    <t>16D150023</t>
  </si>
  <si>
    <t>Đặng Thị Thanh</t>
  </si>
  <si>
    <t>01/01/1998</t>
  </si>
  <si>
    <t>16D150039</t>
  </si>
  <si>
    <t>08/03/1998</t>
  </si>
  <si>
    <t>16D150046</t>
  </si>
  <si>
    <t>23/09/1998</t>
  </si>
  <si>
    <t>16D150062</t>
  </si>
  <si>
    <t>Đào Thị Huyền</t>
  </si>
  <si>
    <t>04/05/1998</t>
  </si>
  <si>
    <t>16D150066</t>
  </si>
  <si>
    <t>Tuyền</t>
  </si>
  <si>
    <t>16D150105</t>
  </si>
  <si>
    <t>30/04/1998</t>
  </si>
  <si>
    <t>K52D2</t>
  </si>
  <si>
    <t>16D150104</t>
  </si>
  <si>
    <t>Hậu</t>
  </si>
  <si>
    <t>23/06/1998</t>
  </si>
  <si>
    <t>16D150126</t>
  </si>
  <si>
    <t>Phạm Trọng</t>
  </si>
  <si>
    <t>07/01/1998</t>
  </si>
  <si>
    <t>16D150131</t>
  </si>
  <si>
    <t>Đào Lệ</t>
  </si>
  <si>
    <t>Nhi</t>
  </si>
  <si>
    <t>18/08/1998</t>
  </si>
  <si>
    <t>16D150140</t>
  </si>
  <si>
    <t>Hoàng Thanh</t>
  </si>
  <si>
    <t>Tâm</t>
  </si>
  <si>
    <t>16D150141</t>
  </si>
  <si>
    <t>Cao Thị</t>
  </si>
  <si>
    <t>Thanh</t>
  </si>
  <si>
    <t>21/06/1997</t>
  </si>
  <si>
    <t>24/03/1998</t>
  </si>
  <si>
    <t>K52D3</t>
  </si>
  <si>
    <t>16D150203</t>
  </si>
  <si>
    <t>Hà Thị Khánh</t>
  </si>
  <si>
    <t>17/01/1998</t>
  </si>
  <si>
    <t>16D150229</t>
  </si>
  <si>
    <t>Lê Thị Thanh</t>
  </si>
  <si>
    <t>10/08/1998</t>
  </si>
  <si>
    <t>16D150307</t>
  </si>
  <si>
    <t>Phạm Nhược</t>
  </si>
  <si>
    <t>22/05/1998</t>
  </si>
  <si>
    <t>K52D4</t>
  </si>
  <si>
    <t>16D150314</t>
  </si>
  <si>
    <t>06/01/1998</t>
  </si>
  <si>
    <t>16D150332</t>
  </si>
  <si>
    <t>Hà Huyền</t>
  </si>
  <si>
    <t>24/01/1998</t>
  </si>
  <si>
    <t>16D150365</t>
  </si>
  <si>
    <t>18/03/1998</t>
  </si>
  <si>
    <t>K52D5</t>
  </si>
  <si>
    <t>16D150422</t>
  </si>
  <si>
    <t>07/03/1998</t>
  </si>
  <si>
    <t>K52D6</t>
  </si>
  <si>
    <t>16D150473</t>
  </si>
  <si>
    <t>23/03/1998</t>
  </si>
  <si>
    <t>16D150546</t>
  </si>
  <si>
    <t>Trần Tiến</t>
  </si>
  <si>
    <t>K52D7</t>
  </si>
  <si>
    <t>16D150565</t>
  </si>
  <si>
    <t>Lan</t>
  </si>
  <si>
    <t>30/08/1998</t>
  </si>
  <si>
    <t>16D130186</t>
  </si>
  <si>
    <t>Nguyễn Thị Mĩ</t>
  </si>
  <si>
    <t>K52E3</t>
  </si>
  <si>
    <t>16D160005</t>
  </si>
  <si>
    <t>K52F1</t>
  </si>
  <si>
    <t>16D160018</t>
  </si>
  <si>
    <t>Lê Thị Thúy</t>
  </si>
  <si>
    <t>20/05/1998</t>
  </si>
  <si>
    <t>16D160045</t>
  </si>
  <si>
    <t>Đinh Thiện</t>
  </si>
  <si>
    <t>16D160054</t>
  </si>
  <si>
    <t>Thuận</t>
  </si>
  <si>
    <t>27/03/1998</t>
  </si>
  <si>
    <t>16D160063</t>
  </si>
  <si>
    <t>03/01/1998</t>
  </si>
  <si>
    <t>16D160098</t>
  </si>
  <si>
    <t>Nguyễn Văn Sỹ</t>
  </si>
  <si>
    <t>16D160109</t>
  </si>
  <si>
    <t>Lục Minh</t>
  </si>
  <si>
    <t>16D160113</t>
  </si>
  <si>
    <t>Nguyễn Duy</t>
  </si>
  <si>
    <t>Huân</t>
  </si>
  <si>
    <t>16D160116</t>
  </si>
  <si>
    <t>Nguyễn Mạnh</t>
  </si>
  <si>
    <t>25/05/1998</t>
  </si>
  <si>
    <t>16D160130</t>
  </si>
  <si>
    <t>03/11/1998</t>
  </si>
  <si>
    <t>16D160132</t>
  </si>
  <si>
    <t>16D160150</t>
  </si>
  <si>
    <t>Lương Thị Thùy</t>
  </si>
  <si>
    <t>25/12/1998</t>
  </si>
  <si>
    <t>16D160197</t>
  </si>
  <si>
    <t>21/01/1998</t>
  </si>
  <si>
    <t>K52F3</t>
  </si>
  <si>
    <t>16D160207</t>
  </si>
  <si>
    <t>29/11/1997</t>
  </si>
  <si>
    <t>16D160214</t>
  </si>
  <si>
    <t>31/01/1998</t>
  </si>
  <si>
    <t>16D160215</t>
  </si>
  <si>
    <t>16D160230</t>
  </si>
  <si>
    <t>24/12/1997</t>
  </si>
  <si>
    <t>16D160231</t>
  </si>
  <si>
    <t>Phạm Nhân</t>
  </si>
  <si>
    <t>Thiên</t>
  </si>
  <si>
    <t>16D160244</t>
  </si>
  <si>
    <t>Lưu Thị</t>
  </si>
  <si>
    <t>Xuyến</t>
  </si>
  <si>
    <t>11/05/1998</t>
  </si>
  <si>
    <t>16D160275</t>
  </si>
  <si>
    <t>Diệu</t>
  </si>
  <si>
    <t>15/07/1998</t>
  </si>
  <si>
    <t>K52F4</t>
  </si>
  <si>
    <t>16D160298</t>
  </si>
  <si>
    <t>Võ Trọng</t>
  </si>
  <si>
    <t>24/09/1996</t>
  </si>
  <si>
    <t>16D160462</t>
  </si>
  <si>
    <t>Phan Khánh</t>
  </si>
  <si>
    <t>K52F6</t>
  </si>
  <si>
    <t>16D160476</t>
  </si>
  <si>
    <t>Trần Thị Minh</t>
  </si>
  <si>
    <t>Nguyệt</t>
  </si>
  <si>
    <t>16D160477</t>
  </si>
  <si>
    <t>26/08/1998</t>
  </si>
  <si>
    <t>16D160484</t>
  </si>
  <si>
    <t>Thoa</t>
  </si>
  <si>
    <t>28/05/1998</t>
  </si>
  <si>
    <t>24/02/1998</t>
  </si>
  <si>
    <t>K52H1</t>
  </si>
  <si>
    <t>16D180035</t>
  </si>
  <si>
    <t>14/06/1998</t>
  </si>
  <si>
    <t>16D180068</t>
  </si>
  <si>
    <t>Dương Thị Lan</t>
  </si>
  <si>
    <t>Vy</t>
  </si>
  <si>
    <t>21/03/1998</t>
  </si>
  <si>
    <t>16D180118</t>
  </si>
  <si>
    <t>Huê</t>
  </si>
  <si>
    <t>17/02/1998</t>
  </si>
  <si>
    <t>16D180124</t>
  </si>
  <si>
    <t>06/09/1998</t>
  </si>
  <si>
    <t>16D180208</t>
  </si>
  <si>
    <t>Phan Thị Thanh</t>
  </si>
  <si>
    <t>22/09/1998</t>
  </si>
  <si>
    <t>K52H3</t>
  </si>
  <si>
    <t>16D180222</t>
  </si>
  <si>
    <t>Lê Quỳnh</t>
  </si>
  <si>
    <t>21/02/1998</t>
  </si>
  <si>
    <t>16D180233</t>
  </si>
  <si>
    <t>16D180284</t>
  </si>
  <si>
    <t>10/01/1998</t>
  </si>
  <si>
    <t>16D180285</t>
  </si>
  <si>
    <t>20/10/1998</t>
  </si>
  <si>
    <t>16D180288</t>
  </si>
  <si>
    <t>Ngô Thị</t>
  </si>
  <si>
    <t>25/01/1998</t>
  </si>
  <si>
    <t>16D180293</t>
  </si>
  <si>
    <t>16D180310</t>
  </si>
  <si>
    <t>Nguyễn Bá</t>
  </si>
  <si>
    <t>28/03/1998</t>
  </si>
  <si>
    <t>16D180384</t>
  </si>
  <si>
    <t>01/03/1998</t>
  </si>
  <si>
    <t>K52H5</t>
  </si>
  <si>
    <t>K52H6</t>
  </si>
  <si>
    <t>16D180488</t>
  </si>
  <si>
    <t>11/02/1998</t>
  </si>
  <si>
    <t>16D140006</t>
  </si>
  <si>
    <t>Hoàng Việt</t>
  </si>
  <si>
    <t>07/07/1997</t>
  </si>
  <si>
    <t>K52I1</t>
  </si>
  <si>
    <t>16D140019</t>
  </si>
  <si>
    <t>Phùng Quốc</t>
  </si>
  <si>
    <t>23/11/1998</t>
  </si>
  <si>
    <t>16D140027</t>
  </si>
  <si>
    <t>Trịnh Văn</t>
  </si>
  <si>
    <t>01/09/1998</t>
  </si>
  <si>
    <t>16D140034</t>
  </si>
  <si>
    <t>Nguyễn Đình</t>
  </si>
  <si>
    <t>Sang</t>
  </si>
  <si>
    <t>11/11/1998</t>
  </si>
  <si>
    <t>16D140035</t>
  </si>
  <si>
    <t>16D140038</t>
  </si>
  <si>
    <t>Lê Thị Hà</t>
  </si>
  <si>
    <t>17/02/1996</t>
  </si>
  <si>
    <t>16D140085</t>
  </si>
  <si>
    <t>16D140108</t>
  </si>
  <si>
    <t>Lý Thị</t>
  </si>
  <si>
    <t>16D140107</t>
  </si>
  <si>
    <t>06/05/1998</t>
  </si>
  <si>
    <t>16D140147</t>
  </si>
  <si>
    <t>Tạ Văn</t>
  </si>
  <si>
    <t>Điều</t>
  </si>
  <si>
    <t>10/07/1998</t>
  </si>
  <si>
    <t>K52I3</t>
  </si>
  <si>
    <t>16D140157</t>
  </si>
  <si>
    <t>10/09/1998</t>
  </si>
  <si>
    <t>16D140158</t>
  </si>
  <si>
    <t>Lê Duy</t>
  </si>
  <si>
    <t>16D140163</t>
  </si>
  <si>
    <t>05/01/1998</t>
  </si>
  <si>
    <t>16D140170</t>
  </si>
  <si>
    <t>Đỗ Như</t>
  </si>
  <si>
    <t>12/11/1998</t>
  </si>
  <si>
    <t>16D140186</t>
  </si>
  <si>
    <t>Trần Quốc</t>
  </si>
  <si>
    <t>12/12/1998</t>
  </si>
  <si>
    <t>16D140187</t>
  </si>
  <si>
    <t>11/04/1998</t>
  </si>
  <si>
    <t>14/07/1998</t>
  </si>
  <si>
    <t>K52P1</t>
  </si>
  <si>
    <t>16D200049</t>
  </si>
  <si>
    <t>16D200087</t>
  </si>
  <si>
    <t>Từ Văn</t>
  </si>
  <si>
    <t>09/08/1997</t>
  </si>
  <si>
    <t>K52P2</t>
  </si>
  <si>
    <t>16D200113</t>
  </si>
  <si>
    <t>Nguyễn Hương</t>
  </si>
  <si>
    <t>05/06/1998</t>
  </si>
  <si>
    <t>16D200190</t>
  </si>
  <si>
    <t>Bùi Thị Phương</t>
  </si>
  <si>
    <t>K52P3</t>
  </si>
  <si>
    <t>16D190001</t>
  </si>
  <si>
    <t>Lê Trần Tú</t>
  </si>
  <si>
    <t>20/09/1998</t>
  </si>
  <si>
    <t>K52S1</t>
  </si>
  <si>
    <t>16D190003</t>
  </si>
  <si>
    <t>24/05/1998</t>
  </si>
  <si>
    <t>16D190005</t>
  </si>
  <si>
    <t>Chu Văn</t>
  </si>
  <si>
    <t>Định</t>
  </si>
  <si>
    <t>08/04/1998</t>
  </si>
  <si>
    <t>16D190009</t>
  </si>
  <si>
    <t>Hà Thị</t>
  </si>
  <si>
    <t>16D190016</t>
  </si>
  <si>
    <t>18/10/1998</t>
  </si>
  <si>
    <t>16D190066</t>
  </si>
  <si>
    <t>Nguyễn Thị Hương</t>
  </si>
  <si>
    <t>K52S2</t>
  </si>
  <si>
    <t>16D190084</t>
  </si>
  <si>
    <t>Nguyễn Thị Gia</t>
  </si>
  <si>
    <t>Như</t>
  </si>
  <si>
    <t>16D190190</t>
  </si>
  <si>
    <t>Lê Hoàng</t>
  </si>
  <si>
    <t>Hiệp</t>
  </si>
  <si>
    <t>K52S4</t>
  </si>
  <si>
    <t>16D190218</t>
  </si>
  <si>
    <t>Lưu Hoài</t>
  </si>
  <si>
    <t>20/08/1998</t>
  </si>
  <si>
    <t>16D220002</t>
  </si>
  <si>
    <t>Lê Thị Vân</t>
  </si>
  <si>
    <t>11/07/1998</t>
  </si>
  <si>
    <t>K52T1</t>
  </si>
  <si>
    <t>16D220004</t>
  </si>
  <si>
    <t>Phạm Thị Ngọc</t>
  </si>
  <si>
    <t>21/05/1998</t>
  </si>
  <si>
    <t>16D220017</t>
  </si>
  <si>
    <t>18/04/1998</t>
  </si>
  <si>
    <t>16D220021</t>
  </si>
  <si>
    <t>Vũ Bích</t>
  </si>
  <si>
    <t>16D220065</t>
  </si>
  <si>
    <t>K52T2</t>
  </si>
  <si>
    <t>16D220081</t>
  </si>
  <si>
    <t>Mai Thị</t>
  </si>
  <si>
    <t>16D220123</t>
  </si>
  <si>
    <t>Vũ Thị Vân</t>
  </si>
  <si>
    <t>09/04/1998</t>
  </si>
  <si>
    <t>16D220136</t>
  </si>
  <si>
    <t>16D210007</t>
  </si>
  <si>
    <t>26/09/1998</t>
  </si>
  <si>
    <t>K52U1</t>
  </si>
  <si>
    <t>16D210013</t>
  </si>
  <si>
    <t>Tạ Thị</t>
  </si>
  <si>
    <t>20/12/1998</t>
  </si>
  <si>
    <t>16D210018</t>
  </si>
  <si>
    <t>15D210078</t>
  </si>
  <si>
    <t>17/01/1997</t>
  </si>
  <si>
    <t>K52U2</t>
  </si>
  <si>
    <t>16D210085</t>
  </si>
  <si>
    <t>10/10/1998</t>
  </si>
  <si>
    <t>16D210083</t>
  </si>
  <si>
    <t>16D210087</t>
  </si>
  <si>
    <t>16D210098</t>
  </si>
  <si>
    <t>Nguyễn Thị Diệu</t>
  </si>
  <si>
    <t>01/07/1998</t>
  </si>
  <si>
    <t>16D210100</t>
  </si>
  <si>
    <t>Nguyễn Nhật</t>
  </si>
  <si>
    <t>16D210102</t>
  </si>
  <si>
    <t>Ngoan</t>
  </si>
  <si>
    <t>16/04/1998</t>
  </si>
  <si>
    <t>15D210108</t>
  </si>
  <si>
    <t>16D210116</t>
  </si>
  <si>
    <t>07/07/1998</t>
  </si>
  <si>
    <t>16D210120</t>
  </si>
  <si>
    <t>Ma Thị</t>
  </si>
  <si>
    <t>K52U3</t>
  </si>
  <si>
    <t>16D210146</t>
  </si>
  <si>
    <t>Lê Tuấn</t>
  </si>
  <si>
    <t>25/10/1998</t>
  </si>
  <si>
    <t>16D210145</t>
  </si>
  <si>
    <t>16D210154</t>
  </si>
  <si>
    <t>Phan Hữu Hoàng</t>
  </si>
  <si>
    <t>29/04/1997</t>
  </si>
  <si>
    <t>16D210161</t>
  </si>
  <si>
    <t>16D210163</t>
  </si>
  <si>
    <t>16D210180</t>
  </si>
  <si>
    <t>13/11/1998</t>
  </si>
  <si>
    <t>16D210182</t>
  </si>
  <si>
    <t>16D210190</t>
  </si>
  <si>
    <t>Đinh Thị Thúy</t>
  </si>
  <si>
    <t>23/12/1998</t>
  </si>
  <si>
    <t>16D210222</t>
  </si>
  <si>
    <t>K52U4</t>
  </si>
  <si>
    <t>16D210230</t>
  </si>
  <si>
    <t>Ngô Thị Kim</t>
  </si>
  <si>
    <t>Xuất sắc</t>
  </si>
  <si>
    <t>K53A1</t>
  </si>
  <si>
    <t>Nợ HP</t>
  </si>
  <si>
    <t>23/08/1999</t>
  </si>
  <si>
    <t>Nguyễn Thị Lan</t>
  </si>
  <si>
    <t>24/12/1999</t>
  </si>
  <si>
    <t>Nguyễn Thị Vân</t>
  </si>
  <si>
    <t>K53E1</t>
  </si>
  <si>
    <t>Nhàn</t>
  </si>
  <si>
    <t>17D130047</t>
  </si>
  <si>
    <t>Khanmaly</t>
  </si>
  <si>
    <t>PHOMMALATH</t>
  </si>
  <si>
    <t>K53H3</t>
  </si>
  <si>
    <t>Nguyễn Thái</t>
  </si>
  <si>
    <t>17D170062</t>
  </si>
  <si>
    <t>13/03/1999</t>
  </si>
  <si>
    <t>K53N2</t>
  </si>
  <si>
    <t>18/12/1999</t>
  </si>
  <si>
    <t>17D170084</t>
  </si>
  <si>
    <t>Mến</t>
  </si>
  <si>
    <t>14/09/1999</t>
  </si>
  <si>
    <t>17D170088</t>
  </si>
  <si>
    <t>Vũ Thảo</t>
  </si>
  <si>
    <t>09/10/1999</t>
  </si>
  <si>
    <t>17D170089</t>
  </si>
  <si>
    <t>26/10/1999</t>
  </si>
  <si>
    <t>K53N3</t>
  </si>
  <si>
    <t>17D170128</t>
  </si>
  <si>
    <t>01/11/1999</t>
  </si>
  <si>
    <t>21/08/1999</t>
  </si>
  <si>
    <t>17D170150</t>
  </si>
  <si>
    <t>11/10/1999</t>
  </si>
  <si>
    <t>17D170191</t>
  </si>
  <si>
    <t>Lưu Minh</t>
  </si>
  <si>
    <t>17D170209</t>
  </si>
  <si>
    <t>Đỗ Thị Thanh</t>
  </si>
  <si>
    <t>12/03/1999</t>
  </si>
  <si>
    <t>17D170212</t>
  </si>
  <si>
    <t>Bùi Đỗ Xuân</t>
  </si>
  <si>
    <t>17D170214</t>
  </si>
  <si>
    <t>11/07/1999</t>
  </si>
  <si>
    <t>17D170309</t>
  </si>
  <si>
    <t>15/01/1999</t>
  </si>
  <si>
    <t>K53N6</t>
  </si>
  <si>
    <t>17D170330</t>
  </si>
  <si>
    <t>11/04/1999</t>
  </si>
  <si>
    <t>17D170332</t>
  </si>
  <si>
    <t>06/10/1999</t>
  </si>
  <si>
    <t>ko in</t>
  </si>
  <si>
    <t>16D100323</t>
  </si>
  <si>
    <t>Trương Hà</t>
  </si>
  <si>
    <t>29/12/1998</t>
  </si>
  <si>
    <t>- GDQP:  Giáo dục quốc phòng</t>
  </si>
  <si>
    <t>16D250147</t>
  </si>
  <si>
    <t>26/12/1998</t>
  </si>
  <si>
    <t>16D250163</t>
  </si>
  <si>
    <t>16D120351</t>
  </si>
  <si>
    <t>Dương Thị Ngọc</t>
  </si>
  <si>
    <t>16D150728</t>
  </si>
  <si>
    <t>Hoàng Thị Tuyết</t>
  </si>
  <si>
    <t>K52D9</t>
  </si>
  <si>
    <t>16D130113</t>
  </si>
  <si>
    <t>Bùi Bảo</t>
  </si>
  <si>
    <t>21/12/1998</t>
  </si>
  <si>
    <t>K52E2</t>
  </si>
  <si>
    <t>16D160003</t>
  </si>
  <si>
    <t>16D105074</t>
  </si>
  <si>
    <t>19/11/1998</t>
  </si>
  <si>
    <t>BS ngày 13/10</t>
  </si>
  <si>
    <t>DANH SÁCH TỐT NGHIỆP ĐẠI HỌC CHÍNH QUY KHÓA K53 VÀ KHÓA CŨ</t>
  </si>
  <si>
    <t>Nộp
BS đơn</t>
  </si>
  <si>
    <t>BS đơn</t>
  </si>
  <si>
    <t>Đã nộp đơn xin xét TN BS</t>
  </si>
  <si>
    <t>BS đơn,HP</t>
  </si>
  <si>
    <t>Đã nộp đơn xin xét TN BS và BS HP</t>
  </si>
  <si>
    <t>Khánh BS</t>
  </si>
  <si>
    <t>Hà Nội, ngày 12 tháng 10 năm 2021</t>
  </si>
  <si>
    <t>DANH SÁCH TỐT NGHIỆP ĐẠI HỌC CHÍNH QUY KHÓA K54</t>
  </si>
  <si>
    <t>(Kèm theo QĐ số 1540/QĐ-ĐHTM ngày 12 tháng 10 năm 2021)</t>
  </si>
  <si>
    <t>DANH SÁCH TỐT NGHIỆP ĐẠI HỌC CHÍNH QUY KHÓA CŨ</t>
  </si>
  <si>
    <t>17D100026</t>
  </si>
  <si>
    <t>Vũ Hoài</t>
  </si>
  <si>
    <t>22/10/1999</t>
  </si>
  <si>
    <t>Đã nộp đơn xin XTN</t>
  </si>
  <si>
    <t>17D100027</t>
  </si>
  <si>
    <t>19/09/1999</t>
  </si>
  <si>
    <t>17D100042</t>
  </si>
  <si>
    <t>Ngô Thị Thu</t>
  </si>
  <si>
    <t>10/10/1999</t>
  </si>
  <si>
    <t>17D100071</t>
  </si>
  <si>
    <t>Phan Thị Ngọc</t>
  </si>
  <si>
    <t>04/11/1999</t>
  </si>
  <si>
    <t>K53A2</t>
  </si>
  <si>
    <t>17D100082</t>
  </si>
  <si>
    <t>Trịnh Xuân</t>
  </si>
  <si>
    <t>Lộc</t>
  </si>
  <si>
    <t>05/08/1999</t>
  </si>
  <si>
    <t>17D100104</t>
  </si>
  <si>
    <t>Nguyễn Hải</t>
  </si>
  <si>
    <t>12/09/1999</t>
  </si>
  <si>
    <t>17D100138</t>
  </si>
  <si>
    <t>09/04/1999</t>
  </si>
  <si>
    <t>K53A3</t>
  </si>
  <si>
    <t>17D100153</t>
  </si>
  <si>
    <t>Chu Hoàng</t>
  </si>
  <si>
    <t>17D100198</t>
  </si>
  <si>
    <t>Nguyễn Như</t>
  </si>
  <si>
    <t>Lai</t>
  </si>
  <si>
    <t>01/01/1999</t>
  </si>
  <si>
    <t>K53A4</t>
  </si>
  <si>
    <t>17D100258</t>
  </si>
  <si>
    <t>14/10/1999</t>
  </si>
  <si>
    <t>K53A5</t>
  </si>
  <si>
    <t>17D100280</t>
  </si>
  <si>
    <t>05/01/1999</t>
  </si>
  <si>
    <t>17D100319</t>
  </si>
  <si>
    <t>Nguyễn Khánh</t>
  </si>
  <si>
    <t>09/02/1999</t>
  </si>
  <si>
    <t>K53A6</t>
  </si>
  <si>
    <t>17D100370</t>
  </si>
  <si>
    <t>02/08/1999</t>
  </si>
  <si>
    <t>K53A7</t>
  </si>
  <si>
    <t>17D100390</t>
  </si>
  <si>
    <t>Phúc</t>
  </si>
  <si>
    <t>29/07/1999</t>
  </si>
  <si>
    <t>17D100422</t>
  </si>
  <si>
    <t>29/11/1999</t>
  </si>
  <si>
    <t>K53A8</t>
  </si>
  <si>
    <t>17D100423</t>
  </si>
  <si>
    <t>Bùi Thị Ngọc</t>
  </si>
  <si>
    <t>Ánh</t>
  </si>
  <si>
    <t>31/08/1999</t>
  </si>
  <si>
    <t>17D100424</t>
  </si>
  <si>
    <t>Bùi Thị Thu</t>
  </si>
  <si>
    <t>Chang</t>
  </si>
  <si>
    <t>05/03/1999</t>
  </si>
  <si>
    <t>17D100445</t>
  </si>
  <si>
    <t>Đinh Trà</t>
  </si>
  <si>
    <t>My</t>
  </si>
  <si>
    <t>17D100447</t>
  </si>
  <si>
    <t>Trương Thị</t>
  </si>
  <si>
    <t>21/12/1999</t>
  </si>
  <si>
    <t>17D100448</t>
  </si>
  <si>
    <t>10/01/1999</t>
  </si>
  <si>
    <t>17D100505</t>
  </si>
  <si>
    <t>Trần Hoài</t>
  </si>
  <si>
    <t>18/08/1999</t>
  </si>
  <si>
    <t>K53A9</t>
  </si>
  <si>
    <t>17D110016</t>
  </si>
  <si>
    <t>Nguyễn Lan</t>
  </si>
  <si>
    <t>27/09/1999</t>
  </si>
  <si>
    <t>K53B1KS</t>
  </si>
  <si>
    <t>17D250030</t>
  </si>
  <si>
    <t>Phượng</t>
  </si>
  <si>
    <t>19/01/1998</t>
  </si>
  <si>
    <t>K53B1LH</t>
  </si>
  <si>
    <t>17D110145</t>
  </si>
  <si>
    <t>Trần Thị Huyền</t>
  </si>
  <si>
    <t>K53B3KS</t>
  </si>
  <si>
    <t>17D110150</t>
  </si>
  <si>
    <t>17D110161</t>
  </si>
  <si>
    <t>Đỗ Thị Nguyệt</t>
  </si>
  <si>
    <t>Vang</t>
  </si>
  <si>
    <t>18/02/1999</t>
  </si>
  <si>
    <t>17D250156</t>
  </si>
  <si>
    <t>06/02/1999</t>
  </si>
  <si>
    <t>K53B3LH</t>
  </si>
  <si>
    <t>17D110184</t>
  </si>
  <si>
    <t>K53B4KS</t>
  </si>
  <si>
    <t>17D110196</t>
  </si>
  <si>
    <t>Phùng Trịnh Linh</t>
  </si>
  <si>
    <t>09/09/1999</t>
  </si>
  <si>
    <t>17D110205</t>
  </si>
  <si>
    <t>20/06/1999</t>
  </si>
  <si>
    <t>17D110215</t>
  </si>
  <si>
    <t>Đào Hoàng Ngọc</t>
  </si>
  <si>
    <t>Thùy</t>
  </si>
  <si>
    <t>05/07/1999</t>
  </si>
  <si>
    <t>17D110220</t>
  </si>
  <si>
    <t>11/12/1999</t>
  </si>
  <si>
    <t>17D250189</t>
  </si>
  <si>
    <t>25/01/1999</t>
  </si>
  <si>
    <t>K53B4LH</t>
  </si>
  <si>
    <t>17D250203</t>
  </si>
  <si>
    <t>Trần Thị Trà</t>
  </si>
  <si>
    <t>09/01/1999</t>
  </si>
  <si>
    <t>17D250215</t>
  </si>
  <si>
    <t>Hoàng Hà</t>
  </si>
  <si>
    <t>25/10/1999</t>
  </si>
  <si>
    <t>17D250220</t>
  </si>
  <si>
    <t>17D110242</t>
  </si>
  <si>
    <t>22/11/1999</t>
  </si>
  <si>
    <t>K53B5KS</t>
  </si>
  <si>
    <t>17D110269</t>
  </si>
  <si>
    <t>Phạm Thị Lệ</t>
  </si>
  <si>
    <t>Quyên</t>
  </si>
  <si>
    <t>28/06/1999</t>
  </si>
  <si>
    <t>17D110270</t>
  </si>
  <si>
    <t>15/06/1999</t>
  </si>
  <si>
    <t>17D110271</t>
  </si>
  <si>
    <t>Thái</t>
  </si>
  <si>
    <t>17D110318</t>
  </si>
  <si>
    <t>22/07/1999</t>
  </si>
  <si>
    <t>K53B6KS</t>
  </si>
  <si>
    <t>17D110330</t>
  </si>
  <si>
    <t>02/01/1999</t>
  </si>
  <si>
    <t>17D110340</t>
  </si>
  <si>
    <t>28/07/1999</t>
  </si>
  <si>
    <t>17D120098</t>
  </si>
  <si>
    <t>Hồ Thị Phương</t>
  </si>
  <si>
    <t>05/10/1999</t>
  </si>
  <si>
    <t>17D120221</t>
  </si>
  <si>
    <t>K53C4</t>
  </si>
  <si>
    <t>17D150006</t>
  </si>
  <si>
    <t>Châm</t>
  </si>
  <si>
    <t>02/11/1999</t>
  </si>
  <si>
    <t>K53D1</t>
  </si>
  <si>
    <t>17D150024</t>
  </si>
  <si>
    <t>24/07/1999</t>
  </si>
  <si>
    <t>17D150037</t>
  </si>
  <si>
    <t>17D150082</t>
  </si>
  <si>
    <t>27/07/1999</t>
  </si>
  <si>
    <t>K53D2</t>
  </si>
  <si>
    <t>17D150084</t>
  </si>
  <si>
    <t>17D150089</t>
  </si>
  <si>
    <t>03/04/1999</t>
  </si>
  <si>
    <t>17D150093</t>
  </si>
  <si>
    <t>17D150144</t>
  </si>
  <si>
    <t>08/02/1999</t>
  </si>
  <si>
    <t>K53D3</t>
  </si>
  <si>
    <t>17D150162</t>
  </si>
  <si>
    <t>Lê Thị Ngà</t>
  </si>
  <si>
    <t>21/04/1999</t>
  </si>
  <si>
    <t>17D150179</t>
  </si>
  <si>
    <t>Đào Thị Hồng</t>
  </si>
  <si>
    <t>24/05/1999</t>
  </si>
  <si>
    <t>17D150216</t>
  </si>
  <si>
    <t>23/05/1999</t>
  </si>
  <si>
    <t>K53D4</t>
  </si>
  <si>
    <t>17D150243</t>
  </si>
  <si>
    <t>Nguyễn Thị Thủy</t>
  </si>
  <si>
    <t>Tiên</t>
  </si>
  <si>
    <t>20/08/1999</t>
  </si>
  <si>
    <t>17D150306</t>
  </si>
  <si>
    <t>11/02/1999</t>
  </si>
  <si>
    <t>K53D5</t>
  </si>
  <si>
    <t>17D150343</t>
  </si>
  <si>
    <t>Phạm Vũ Phương</t>
  </si>
  <si>
    <t>26/02/1999</t>
  </si>
  <si>
    <t>K53D6</t>
  </si>
  <si>
    <t>17D150348</t>
  </si>
  <si>
    <t>29/01/1999</t>
  </si>
  <si>
    <t>17D150357</t>
  </si>
  <si>
    <t>Nguyễn Hữu</t>
  </si>
  <si>
    <t>12/11/1999</t>
  </si>
  <si>
    <t>17D150361</t>
  </si>
  <si>
    <t>Đinh Hoài</t>
  </si>
  <si>
    <t>03/07/1999</t>
  </si>
  <si>
    <t>17D150365</t>
  </si>
  <si>
    <t>Phạm Thị Phương</t>
  </si>
  <si>
    <t>13/02/1999</t>
  </si>
  <si>
    <t>17D150367</t>
  </si>
  <si>
    <t>10/08/1999</t>
  </si>
  <si>
    <t>16D150588</t>
  </si>
  <si>
    <t>01/06/1998</t>
  </si>
  <si>
    <t>K53D7</t>
  </si>
  <si>
    <t>17D150472</t>
  </si>
  <si>
    <t>23/01/1999</t>
  </si>
  <si>
    <t>K53D8</t>
  </si>
  <si>
    <t>17D150488</t>
  </si>
  <si>
    <t>Hứa Thị Thu</t>
  </si>
  <si>
    <t>12/08/1999</t>
  </si>
  <si>
    <t>17D150492</t>
  </si>
  <si>
    <t>Đỗ Thị Thùy</t>
  </si>
  <si>
    <t>19/10/1999</t>
  </si>
  <si>
    <t>17D130019</t>
  </si>
  <si>
    <t>Nguyễn Thị Mỹ</t>
  </si>
  <si>
    <t>17D130024</t>
  </si>
  <si>
    <t>Võ Hà</t>
  </si>
  <si>
    <t>27/02/1999</t>
  </si>
  <si>
    <t>17D130029</t>
  </si>
  <si>
    <t>15/04/1999</t>
  </si>
  <si>
    <t>17D130087</t>
  </si>
  <si>
    <t>Phùng Thị Thanh</t>
  </si>
  <si>
    <t>11/11/1999</t>
  </si>
  <si>
    <t>K53E2</t>
  </si>
  <si>
    <t>17D130097</t>
  </si>
  <si>
    <t>Hoàng Thị Hồng</t>
  </si>
  <si>
    <t>10/05/1999</t>
  </si>
  <si>
    <t>17D130323</t>
  </si>
  <si>
    <t>Nguyễn Đông</t>
  </si>
  <si>
    <t>Tùng</t>
  </si>
  <si>
    <t>K53E5</t>
  </si>
  <si>
    <t>17D260002</t>
  </si>
  <si>
    <t>Đỗ Tiến</t>
  </si>
  <si>
    <t>14/03/1999</t>
  </si>
  <si>
    <t>K53EK1</t>
  </si>
  <si>
    <t>17D260039</t>
  </si>
  <si>
    <t>17D260049</t>
  </si>
  <si>
    <t>11/03/1999</t>
  </si>
  <si>
    <t>17D260081</t>
  </si>
  <si>
    <t>Hàn Thị Kim</t>
  </si>
  <si>
    <t>03/11/1999</t>
  </si>
  <si>
    <t>K53EK2</t>
  </si>
  <si>
    <t>17D260089</t>
  </si>
  <si>
    <t>Đỗ Thanh</t>
  </si>
  <si>
    <t>Dịu</t>
  </si>
  <si>
    <t>17D260096</t>
  </si>
  <si>
    <t>Vương Thúy</t>
  </si>
  <si>
    <t>08/10/1999</t>
  </si>
  <si>
    <t>17D260116</t>
  </si>
  <si>
    <t>Phạm Hồng</t>
  </si>
  <si>
    <t>17D260176</t>
  </si>
  <si>
    <t>Nguyễn Thị Thúy</t>
  </si>
  <si>
    <t>27/04/1999</t>
  </si>
  <si>
    <t>K53EK3</t>
  </si>
  <si>
    <t>17D160005</t>
  </si>
  <si>
    <t>10/07/1999</t>
  </si>
  <si>
    <t>K53F1</t>
  </si>
  <si>
    <t>17D160007</t>
  </si>
  <si>
    <t>02/12/1999</t>
  </si>
  <si>
    <t>17D160016</t>
  </si>
  <si>
    <t>Trần Thị Mỹ</t>
  </si>
  <si>
    <t>08/08/1999</t>
  </si>
  <si>
    <t>17D160021</t>
  </si>
  <si>
    <t>27/11/1999</t>
  </si>
  <si>
    <t>17D160026</t>
  </si>
  <si>
    <t>Phạm Yến</t>
  </si>
  <si>
    <t>17D160035</t>
  </si>
  <si>
    <t>20/11/1999</t>
  </si>
  <si>
    <t>17D160042</t>
  </si>
  <si>
    <t>Nguyễn Thị Hải</t>
  </si>
  <si>
    <t>17D160069</t>
  </si>
  <si>
    <t>Nguyễn Thị</t>
  </si>
  <si>
    <t>Đào</t>
  </si>
  <si>
    <t>14/01/1999</t>
  </si>
  <si>
    <t>K53F2</t>
  </si>
  <si>
    <t>17D160078</t>
  </si>
  <si>
    <t>21/07/1999</t>
  </si>
  <si>
    <t>17D160086</t>
  </si>
  <si>
    <t>Đào Đức</t>
  </si>
  <si>
    <t>Nhật</t>
  </si>
  <si>
    <t>31/03/1999</t>
  </si>
  <si>
    <t>17D160092</t>
  </si>
  <si>
    <t>Lê Thị Thu</t>
  </si>
  <si>
    <t>17D160106</t>
  </si>
  <si>
    <t>Tiến</t>
  </si>
  <si>
    <t>17D160098</t>
  </si>
  <si>
    <t>22/06/1999</t>
  </si>
  <si>
    <t>17D160122</t>
  </si>
  <si>
    <t>08/11/1999</t>
  </si>
  <si>
    <t>K53F3</t>
  </si>
  <si>
    <t>17D160123</t>
  </si>
  <si>
    <t>17D160132</t>
  </si>
  <si>
    <t>17D160141</t>
  </si>
  <si>
    <t>04/08/1999</t>
  </si>
  <si>
    <t>17D160144</t>
  </si>
  <si>
    <t>Lê Thị Huê</t>
  </si>
  <si>
    <t>07/03/1999</t>
  </si>
  <si>
    <t>17D160192</t>
  </si>
  <si>
    <t>05/11/1999</t>
  </si>
  <si>
    <t>K53F4</t>
  </si>
  <si>
    <t>17D160194</t>
  </si>
  <si>
    <t>Vũ Quang</t>
  </si>
  <si>
    <t>Hiệu</t>
  </si>
  <si>
    <t>22/05/1999</t>
  </si>
  <si>
    <t>17D160195</t>
  </si>
  <si>
    <t>Lê Thị Bích</t>
  </si>
  <si>
    <t>Hoà</t>
  </si>
  <si>
    <t>23/04/1999</t>
  </si>
  <si>
    <t>17D160209</t>
  </si>
  <si>
    <t>Đậu Thị Nhật</t>
  </si>
  <si>
    <t>18/06/1999</t>
  </si>
  <si>
    <t>17D160244</t>
  </si>
  <si>
    <t>Mai Thị Ngọc</t>
  </si>
  <si>
    <t>23/10/1999</t>
  </si>
  <si>
    <t>K53F5</t>
  </si>
  <si>
    <t>17D160268</t>
  </si>
  <si>
    <t>Phạm Minh</t>
  </si>
  <si>
    <t>12/10/1999</t>
  </si>
  <si>
    <t>17D160269</t>
  </si>
  <si>
    <t>20/07/1999</t>
  </si>
  <si>
    <t>17D160282</t>
  </si>
  <si>
    <t>Tiêu Thị Thu</t>
  </si>
  <si>
    <t>15/12/1999</t>
  </si>
  <si>
    <t>17D160332</t>
  </si>
  <si>
    <t>18/03/1999</t>
  </si>
  <si>
    <t>K53F6</t>
  </si>
  <si>
    <t>17D160336</t>
  </si>
  <si>
    <t>15/09/1999</t>
  </si>
  <si>
    <t>17D160370</t>
  </si>
  <si>
    <t>Hảo</t>
  </si>
  <si>
    <t>K53F7</t>
  </si>
  <si>
    <t>17D160386</t>
  </si>
  <si>
    <t>17/02/1999</t>
  </si>
  <si>
    <t>17D160391</t>
  </si>
  <si>
    <t>30/10/1999</t>
  </si>
  <si>
    <t>17D180007</t>
  </si>
  <si>
    <t>Tô Thị</t>
  </si>
  <si>
    <t>01/08/1999</t>
  </si>
  <si>
    <t>K53H1</t>
  </si>
  <si>
    <t>17D180049</t>
  </si>
  <si>
    <t>Vũ Thu</t>
  </si>
  <si>
    <t>21/03/1999</t>
  </si>
  <si>
    <t>17D180028</t>
  </si>
  <si>
    <t>Tào Thị Trà</t>
  </si>
  <si>
    <t>22/02/1999</t>
  </si>
  <si>
    <t>17D180075</t>
  </si>
  <si>
    <t>Trần Thị Kiều</t>
  </si>
  <si>
    <t>01/06/1999</t>
  </si>
  <si>
    <t>K53H2</t>
  </si>
  <si>
    <t>17D180076</t>
  </si>
  <si>
    <t>Chu Trọng</t>
  </si>
  <si>
    <t>Chế</t>
  </si>
  <si>
    <t>03/05/1999</t>
  </si>
  <si>
    <t>17D180091</t>
  </si>
  <si>
    <t>Trần Thị Thu</t>
  </si>
  <si>
    <t>11/05/1999</t>
  </si>
  <si>
    <t>17D180093</t>
  </si>
  <si>
    <t>Tống Thị Phương</t>
  </si>
  <si>
    <t>06/08/1999</t>
  </si>
  <si>
    <t>17D180131</t>
  </si>
  <si>
    <t>Bùi Phương</t>
  </si>
  <si>
    <t>15/05/1999</t>
  </si>
  <si>
    <t>17D180136</t>
  </si>
  <si>
    <t>17D180139</t>
  </si>
  <si>
    <t>Hà Ngọc</t>
  </si>
  <si>
    <t>Điệp</t>
  </si>
  <si>
    <t>29/12/1999</t>
  </si>
  <si>
    <t>17D180177</t>
  </si>
  <si>
    <t>Nguyễn Ngọc Thu</t>
  </si>
  <si>
    <t>17D180142</t>
  </si>
  <si>
    <t>Bùi Thị Mỹ</t>
  </si>
  <si>
    <t>17D180147</t>
  </si>
  <si>
    <t>28/02/1999</t>
  </si>
  <si>
    <t>17D180149</t>
  </si>
  <si>
    <t>Thái Vũ Ngọc</t>
  </si>
  <si>
    <t>17D180153</t>
  </si>
  <si>
    <t>Lê Thùy</t>
  </si>
  <si>
    <t>26/05/1999</t>
  </si>
  <si>
    <t>17D180178</t>
  </si>
  <si>
    <t>Lê Thị Hoài</t>
  </si>
  <si>
    <t>17D180159</t>
  </si>
  <si>
    <t>Đỗ Thị Bích</t>
  </si>
  <si>
    <t>24/06/1999</t>
  </si>
  <si>
    <t>17D180166</t>
  </si>
  <si>
    <t>Trương Thu</t>
  </si>
  <si>
    <t>26/08/1999</t>
  </si>
  <si>
    <t>17D180169</t>
  </si>
  <si>
    <t>Kiều Minh</t>
  </si>
  <si>
    <t>04/03/1999</t>
  </si>
  <si>
    <t>17D180201</t>
  </si>
  <si>
    <t>Dương Nguyễn Thu</t>
  </si>
  <si>
    <t>K53H4</t>
  </si>
  <si>
    <t>17D180202</t>
  </si>
  <si>
    <t>17D180207</t>
  </si>
  <si>
    <t>Trần Tất</t>
  </si>
  <si>
    <t>Hội</t>
  </si>
  <si>
    <t>03/03/1999</t>
  </si>
  <si>
    <t>17D180211</t>
  </si>
  <si>
    <t>Quang Thị</t>
  </si>
  <si>
    <t>Khuê</t>
  </si>
  <si>
    <t>08/06/1999</t>
  </si>
  <si>
    <t>17D180219</t>
  </si>
  <si>
    <t>20/10/1999</t>
  </si>
  <si>
    <t>17D180295</t>
  </si>
  <si>
    <t>Lê Thu</t>
  </si>
  <si>
    <t>Dinh</t>
  </si>
  <si>
    <t>K53H5</t>
  </si>
  <si>
    <t>17D180256</t>
  </si>
  <si>
    <t>Doanh</t>
  </si>
  <si>
    <t>17D180269</t>
  </si>
  <si>
    <t>26/11/1999</t>
  </si>
  <si>
    <t>17D180283</t>
  </si>
  <si>
    <t>Phạm Thái</t>
  </si>
  <si>
    <t>26/09/1999</t>
  </si>
  <si>
    <t>17D180294</t>
  </si>
  <si>
    <t>Thư</t>
  </si>
  <si>
    <t>27/10/1999</t>
  </si>
  <si>
    <t>17D180298</t>
  </si>
  <si>
    <t>Vũ Thị Thanh</t>
  </si>
  <si>
    <t>24/10/1998</t>
  </si>
  <si>
    <t>17D180293</t>
  </si>
  <si>
    <t>Lê Hải</t>
  </si>
  <si>
    <t>01/10/1999</t>
  </si>
  <si>
    <t>17D180334</t>
  </si>
  <si>
    <t>Đào Duy</t>
  </si>
  <si>
    <t>16/12/1999</t>
  </si>
  <si>
    <t>K53H6</t>
  </si>
  <si>
    <t>17D180372</t>
  </si>
  <si>
    <t>Nghiêm Thị Mai</t>
  </si>
  <si>
    <t>25/11/1999</t>
  </si>
  <si>
    <t>17D140005</t>
  </si>
  <si>
    <t>Chúc</t>
  </si>
  <si>
    <t>24/09/1999</t>
  </si>
  <si>
    <t>K53I1</t>
  </si>
  <si>
    <t>17D140006</t>
  </si>
  <si>
    <t>Chương</t>
  </si>
  <si>
    <t>17D140013</t>
  </si>
  <si>
    <t>12/01/1999</t>
  </si>
  <si>
    <t>17D140017</t>
  </si>
  <si>
    <t>03/01/1999</t>
  </si>
  <si>
    <t>17D140018</t>
  </si>
  <si>
    <t>Huệ</t>
  </si>
  <si>
    <t>29/10/1999</t>
  </si>
  <si>
    <t>17D140041</t>
  </si>
  <si>
    <t>25/07/1999</t>
  </si>
  <si>
    <t>17D140044</t>
  </si>
  <si>
    <t>Vũ Quỳnh</t>
  </si>
  <si>
    <t>05/12/1999</t>
  </si>
  <si>
    <t>17D140079</t>
  </si>
  <si>
    <t>Nguyễn Việt</t>
  </si>
  <si>
    <t>07/11/1999</t>
  </si>
  <si>
    <t>K53I2</t>
  </si>
  <si>
    <t>17D140092</t>
  </si>
  <si>
    <t>28/04/1999</t>
  </si>
  <si>
    <t>17D140115</t>
  </si>
  <si>
    <t>02/07/1999</t>
  </si>
  <si>
    <t>17D140141</t>
  </si>
  <si>
    <t>K53I3</t>
  </si>
  <si>
    <t>17D140149</t>
  </si>
  <si>
    <t>17D140150</t>
  </si>
  <si>
    <t>17D140165</t>
  </si>
  <si>
    <t>28/12/1999</t>
  </si>
  <si>
    <t>17D140173</t>
  </si>
  <si>
    <t>Hồ Minh</t>
  </si>
  <si>
    <t>01/03/1999</t>
  </si>
  <si>
    <t>17D140177</t>
  </si>
  <si>
    <t>Nguyễn Tài</t>
  </si>
  <si>
    <t>Thăng</t>
  </si>
  <si>
    <t>17D140210</t>
  </si>
  <si>
    <t>K53I4</t>
  </si>
  <si>
    <t>17D140213</t>
  </si>
  <si>
    <t>Vy Thị</t>
  </si>
  <si>
    <t>Hiên</t>
  </si>
  <si>
    <t>17D140232</t>
  </si>
  <si>
    <t>17D140234</t>
  </si>
  <si>
    <t>Nguyễn Thị Như</t>
  </si>
  <si>
    <t>02/06/1999</t>
  </si>
  <si>
    <t>17D140240</t>
  </si>
  <si>
    <t>Lê Thị Thuý</t>
  </si>
  <si>
    <t>Tình</t>
  </si>
  <si>
    <t>17D140282</t>
  </si>
  <si>
    <t>Hào</t>
  </si>
  <si>
    <t>08/01/1999</t>
  </si>
  <si>
    <t>K53I5</t>
  </si>
  <si>
    <t>17D140302</t>
  </si>
  <si>
    <t>Đỗ Thị Kim</t>
  </si>
  <si>
    <t>17D140316</t>
  </si>
  <si>
    <t>06/05/1999</t>
  </si>
  <si>
    <t>17D200008</t>
  </si>
  <si>
    <t>Đỗ Khắc</t>
  </si>
  <si>
    <t>Cương</t>
  </si>
  <si>
    <t>06/01/1999</t>
  </si>
  <si>
    <t>K53P1</t>
  </si>
  <si>
    <t>17D200010</t>
  </si>
  <si>
    <t>Ửng Minh</t>
  </si>
  <si>
    <t>17D200014</t>
  </si>
  <si>
    <t>Nguyễn Quang</t>
  </si>
  <si>
    <t>17D200064</t>
  </si>
  <si>
    <t>Phạm Kim</t>
  </si>
  <si>
    <t>K53P2</t>
  </si>
  <si>
    <t>17D200068</t>
  </si>
  <si>
    <t>Tô Đỗ Quang</t>
  </si>
  <si>
    <t>Duy</t>
  </si>
  <si>
    <t>17D200086</t>
  </si>
  <si>
    <t>17D200124</t>
  </si>
  <si>
    <t>Nguyễn Thị Thảo</t>
  </si>
  <si>
    <t>K53P3</t>
  </si>
  <si>
    <t>17D200126</t>
  </si>
  <si>
    <t>Bằng</t>
  </si>
  <si>
    <t>23/01/1998</t>
  </si>
  <si>
    <t>17D200128</t>
  </si>
  <si>
    <t>Trần Nữ Bách</t>
  </si>
  <si>
    <t>17D200143</t>
  </si>
  <si>
    <t>Đinh Văn</t>
  </si>
  <si>
    <t>17D200165</t>
  </si>
  <si>
    <t>Đặng Thị Hồng</t>
  </si>
  <si>
    <t>15/10/1999</t>
  </si>
  <si>
    <t>17D200161</t>
  </si>
  <si>
    <t>Chayxamlet</t>
  </si>
  <si>
    <t>Vatsana</t>
  </si>
  <si>
    <t>02/01/2000</t>
  </si>
  <si>
    <t>17D200162</t>
  </si>
  <si>
    <t>Đỗ Thị Hải</t>
  </si>
  <si>
    <t>17D200226</t>
  </si>
  <si>
    <t>28/09/1999</t>
  </si>
  <si>
    <t>K53P4</t>
  </si>
  <si>
    <t>17D200197</t>
  </si>
  <si>
    <t>25/09/1999</t>
  </si>
  <si>
    <t>17D200211</t>
  </si>
  <si>
    <t>Đỗ Thị Như</t>
  </si>
  <si>
    <t>27/03/1999</t>
  </si>
  <si>
    <t>17D200213</t>
  </si>
  <si>
    <t>Đỗ Thị Linh</t>
  </si>
  <si>
    <t>17D200218</t>
  </si>
  <si>
    <t>28/05/1999</t>
  </si>
  <si>
    <t>17D105022</t>
  </si>
  <si>
    <t>Đỗ Thu</t>
  </si>
  <si>
    <t>19/06/1999</t>
  </si>
  <si>
    <t>K53Q1</t>
  </si>
  <si>
    <t>15D105102</t>
  </si>
  <si>
    <t>Lý Trọng Tuấn</t>
  </si>
  <si>
    <t>15/05/1997</t>
  </si>
  <si>
    <t>K53Q2</t>
  </si>
  <si>
    <t>17D105068</t>
  </si>
  <si>
    <t>17D105071</t>
  </si>
  <si>
    <t>Trương Minh</t>
  </si>
  <si>
    <t>17D105079</t>
  </si>
  <si>
    <t>Ngọc Huyền</t>
  </si>
  <si>
    <t>12/02/1999</t>
  </si>
  <si>
    <t>17D105081</t>
  </si>
  <si>
    <t>08/09/1999</t>
  </si>
  <si>
    <t>17D107005</t>
  </si>
  <si>
    <t>23/12/1999</t>
  </si>
  <si>
    <t>K53QT1</t>
  </si>
  <si>
    <t>17D190007</t>
  </si>
  <si>
    <t>Hán Thị</t>
  </si>
  <si>
    <t>K53S1</t>
  </si>
  <si>
    <t>17D190011</t>
  </si>
  <si>
    <t>24/08/1999</t>
  </si>
  <si>
    <t>17D190013</t>
  </si>
  <si>
    <t>22/04/1999</t>
  </si>
  <si>
    <t>17D190015</t>
  </si>
  <si>
    <t>Đặng Đức</t>
  </si>
  <si>
    <t>21/05/1999</t>
  </si>
  <si>
    <t>17D190018</t>
  </si>
  <si>
    <t>05/02/1999</t>
  </si>
  <si>
    <t>17D190021</t>
  </si>
  <si>
    <t>17D190022</t>
  </si>
  <si>
    <t>Vũ Thị Huyền</t>
  </si>
  <si>
    <t>17D190024</t>
  </si>
  <si>
    <t>15/11/1999</t>
  </si>
  <si>
    <t>17D190025</t>
  </si>
  <si>
    <t>Nhâm</t>
  </si>
  <si>
    <t>17D190033</t>
  </si>
  <si>
    <t>Lê Xuân</t>
  </si>
  <si>
    <t>Tiền</t>
  </si>
  <si>
    <t>18/09/1999</t>
  </si>
  <si>
    <t>17D190037</t>
  </si>
  <si>
    <t>Tươi</t>
  </si>
  <si>
    <t>17D190066</t>
  </si>
  <si>
    <t>Đinh Trọng</t>
  </si>
  <si>
    <t>Đại</t>
  </si>
  <si>
    <t>17/10/1999</t>
  </si>
  <si>
    <t>K53S2</t>
  </si>
  <si>
    <t>17D190075</t>
  </si>
  <si>
    <t>17D190080</t>
  </si>
  <si>
    <t>Trần Thị Thanh</t>
  </si>
  <si>
    <t>Luyến</t>
  </si>
  <si>
    <t>17D190085</t>
  </si>
  <si>
    <t>Nhận</t>
  </si>
  <si>
    <t>17D190086</t>
  </si>
  <si>
    <t>29/03/1999</t>
  </si>
  <si>
    <t>17D190089</t>
  </si>
  <si>
    <t>17D190124</t>
  </si>
  <si>
    <t>Cúc</t>
  </si>
  <si>
    <t>K53S3</t>
  </si>
  <si>
    <t>17D190135</t>
  </si>
  <si>
    <t>Dương Thu</t>
  </si>
  <si>
    <t>17D190137</t>
  </si>
  <si>
    <t>17D190222</t>
  </si>
  <si>
    <t>Lâm Thị Hồng</t>
  </si>
  <si>
    <t>K53S4</t>
  </si>
  <si>
    <t>17D190211</t>
  </si>
  <si>
    <t>17D220003</t>
  </si>
  <si>
    <t>Nguyễn Ngọc Tú</t>
  </si>
  <si>
    <t>29/05/1999</t>
  </si>
  <si>
    <t>K53T1</t>
  </si>
  <si>
    <t>17D220009</t>
  </si>
  <si>
    <t>Vũ Thị Bích</t>
  </si>
  <si>
    <t>17D220010</t>
  </si>
  <si>
    <t>Chu Đăng</t>
  </si>
  <si>
    <t>26/01/1999</t>
  </si>
  <si>
    <t>17D220029</t>
  </si>
  <si>
    <t>11/01/1999</t>
  </si>
  <si>
    <t>17D220037</t>
  </si>
  <si>
    <t>Nguyễn Thị Huyền</t>
  </si>
  <si>
    <t>17D220096</t>
  </si>
  <si>
    <t>Nguyễn Thuỳ</t>
  </si>
  <si>
    <t>K53T2</t>
  </si>
  <si>
    <t>17D220135</t>
  </si>
  <si>
    <t>02/10/1999</t>
  </si>
  <si>
    <t>K53T3</t>
  </si>
  <si>
    <t>17D220141</t>
  </si>
  <si>
    <t>10/04/1999</t>
  </si>
  <si>
    <t>17D220153</t>
  </si>
  <si>
    <t>05/05/1999</t>
  </si>
  <si>
    <t>17D220154</t>
  </si>
  <si>
    <t>Hoàng Thị Lệ</t>
  </si>
  <si>
    <t>09/12/1999</t>
  </si>
  <si>
    <t>17D220158</t>
  </si>
  <si>
    <t>Đặng Duy</t>
  </si>
  <si>
    <t>Trung</t>
  </si>
  <si>
    <t>31/05/1999</t>
  </si>
  <si>
    <t>17D220160</t>
  </si>
  <si>
    <t>17D220282</t>
  </si>
  <si>
    <t>Hoàng Nguyễn Diệu</t>
  </si>
  <si>
    <t>27/06/1999</t>
  </si>
  <si>
    <t>K53T5</t>
  </si>
  <si>
    <t>17D210005</t>
  </si>
  <si>
    <t>Mai Thị Kim</t>
  </si>
  <si>
    <t>12/06/1999</t>
  </si>
  <si>
    <t>K53U1</t>
  </si>
  <si>
    <t>17D210010</t>
  </si>
  <si>
    <t>17D210011</t>
  </si>
  <si>
    <t>Đỗ Thị Yến</t>
  </si>
  <si>
    <t>17D210017</t>
  </si>
  <si>
    <t>17D210019</t>
  </si>
  <si>
    <t>Phạm Tiểu Yến</t>
  </si>
  <si>
    <t>13/11/1999</t>
  </si>
  <si>
    <t>17D210021</t>
  </si>
  <si>
    <t>Vũ Thị Hương</t>
  </si>
  <si>
    <t>17/08/1999</t>
  </si>
  <si>
    <t>17D210030</t>
  </si>
  <si>
    <t>16D210119</t>
  </si>
  <si>
    <t>20/01/1998</t>
  </si>
  <si>
    <t>K53U2</t>
  </si>
  <si>
    <t>17D210122</t>
  </si>
  <si>
    <t>28/10/1999</t>
  </si>
  <si>
    <t>K53U3</t>
  </si>
  <si>
    <t>17D210146</t>
  </si>
  <si>
    <t>Phạm Thị Bích</t>
  </si>
  <si>
    <t>14/04/1999</t>
  </si>
  <si>
    <t>17D210258</t>
  </si>
  <si>
    <t>Phạm Khánh</t>
  </si>
  <si>
    <t>K53U5</t>
  </si>
  <si>
    <t>17D210260</t>
  </si>
  <si>
    <t>17D210266</t>
  </si>
  <si>
    <t>Vũ Thị Ánh</t>
  </si>
  <si>
    <t>17D210320</t>
  </si>
  <si>
    <t>27/12/1999</t>
  </si>
  <si>
    <t>K53U6</t>
  </si>
  <si>
    <t>Đã nộp đơn xin XTN và BS HP</t>
  </si>
  <si>
    <t>đã nộp đơn</t>
  </si>
  <si>
    <t>BS điểm KL, đơn</t>
  </si>
  <si>
    <t>Lý do BS</t>
  </si>
  <si>
    <t>CĐR</t>
  </si>
  <si>
    <t>Đã nộp đơn xin xét TN, BS CĐR</t>
  </si>
  <si>
    <t>BS HP</t>
  </si>
  <si>
    <t>16D130007</t>
  </si>
  <si>
    <t>05/09/1998</t>
  </si>
  <si>
    <t>K52E1</t>
  </si>
  <si>
    <t>(Kèm theo QĐ số 1539/QĐ-ĐHTM ngày 12 tháng 10 năm 2021)</t>
  </si>
  <si>
    <t>(Kèm theo QĐ số 1532/QĐ-ĐHTM ngày 12 tháng 10 năm 2021)</t>
  </si>
  <si>
    <t>(Kèm theo QĐ số 1534/QĐ-ĐHTM ngày 12 tháng 10 năm 2021)</t>
  </si>
  <si>
    <t>(Kèm theo QĐ số 1536/QĐ-ĐHTM ngày 12 tháng 10 năm 2021)</t>
  </si>
  <si>
    <t>(Kèm theo QĐ số 1535/QĐ-ĐHTM ngày 12 tháng 10 năm 2021)</t>
  </si>
  <si>
    <t>(Kèm theo QĐ số 1537/QĐ-ĐHTM ngày 12 tháng 10 năm 2021)</t>
  </si>
  <si>
    <t>(Kèm theo QĐ số 1531/QĐ-ĐHTM ngày 12 tháng 10 năm 2021)</t>
  </si>
  <si>
    <t>(Kèm theo QĐ số 1542/QĐ-ĐHTM ngày 12 tháng 10 năm 2021)</t>
  </si>
  <si>
    <t>(Kèm theo QĐ số 1530/QĐ-ĐHTM ngày 12 tháng 10 năm 2021)</t>
  </si>
  <si>
    <t>(Kèm theo QĐ số 1529/QĐ-ĐHTM ngày 12 tháng 10 năm 2021)</t>
  </si>
  <si>
    <t>(Kèm theo QĐ số 1528/QĐ-ĐHTM ngày 12 tháng 10 năm 2021)</t>
  </si>
  <si>
    <t>(Kèm theo QĐ số 1543/QĐ-ĐHTM ngày 12 tháng 10 năm 2021)</t>
  </si>
  <si>
    <t>(Kèm theo QĐ số 1538/QĐ-ĐHTM ngày 12 tháng 10 năm 2021)</t>
  </si>
  <si>
    <t>14D240169</t>
  </si>
  <si>
    <t>31/05/1996</t>
  </si>
  <si>
    <t>K50K3</t>
  </si>
  <si>
    <t>Đã nộp đơn xin xét TN,BS HP</t>
  </si>
  <si>
    <t>Đã nộp đơn xin xét TN và BS HP</t>
  </si>
  <si>
    <t>K</t>
  </si>
  <si>
    <t xml:space="preserve">BS đơn  </t>
  </si>
  <si>
    <t>BS đơn và HP</t>
  </si>
  <si>
    <t>CĐR và đơn</t>
  </si>
  <si>
    <t>16D180021</t>
  </si>
  <si>
    <t>16D120126</t>
  </si>
  <si>
    <t>17D110259</t>
  </si>
  <si>
    <t>26/07/1999</t>
  </si>
  <si>
    <t>16D210177</t>
  </si>
  <si>
    <t>05/04/1998</t>
  </si>
  <si>
    <t>17D250227</t>
  </si>
  <si>
    <t>Lâm Hà</t>
  </si>
  <si>
    <t>Nghi</t>
  </si>
  <si>
    <t>14/08/1999</t>
  </si>
  <si>
    <t>BS GDQP,HP</t>
  </si>
  <si>
    <t>16D150194</t>
  </si>
  <si>
    <t>16D160310</t>
  </si>
  <si>
    <t>Hoàng Hoa Tôn Anh</t>
  </si>
  <si>
    <t>14/12/1998</t>
  </si>
  <si>
    <t>16D170313</t>
  </si>
  <si>
    <t>Ngát</t>
  </si>
  <si>
    <t>16D170380</t>
  </si>
  <si>
    <t>Lê Hoài</t>
  </si>
  <si>
    <t>17D120331</t>
  </si>
  <si>
    <t>K53C6</t>
  </si>
  <si>
    <t>Đã nộp đơn xin XTN BS</t>
  </si>
  <si>
    <t>17D260014</t>
  </si>
  <si>
    <t>Đỗ Thu</t>
  </si>
  <si>
    <t>17D160151</t>
  </si>
  <si>
    <t>Sinh</t>
  </si>
  <si>
    <t>17D180342</t>
  </si>
  <si>
    <t>Nguyễn Thúy</t>
  </si>
  <si>
    <t>Lành</t>
  </si>
  <si>
    <t>07/08/1999</t>
  </si>
  <si>
    <t>(Đã ký)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</si>
</sst>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6">
    <font>
      <sz val="10"/>
      <color theme="1"/>
      <name val=".VnTime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0"/>
      <color indexed="8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.VnTime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.VnTime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i/>
      <sz val="12"/>
      <color theme="1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75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32" borderId="7" applyNumberFormat="0" applyFont="0" applyAlignment="0" applyProtection="0"/>
    <xf numFmtId="0" fontId="65" fillId="27" borderId="8" applyNumberFormat="0" applyAlignment="0" applyProtection="0"/>
    <xf numFmtId="9" fontId="5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5" fillId="0" borderId="0" xfId="59" applyFont="1" applyAlignment="1">
      <alignment horizontal="center" vertical="center"/>
      <protection/>
    </xf>
    <xf numFmtId="0" fontId="2" fillId="0" borderId="0" xfId="59" applyFont="1" applyAlignment="1">
      <alignment horizontal="center" vertical="center"/>
      <protection/>
    </xf>
    <xf numFmtId="0" fontId="5" fillId="0" borderId="0" xfId="59" applyFont="1" applyAlignment="1">
      <alignment vertical="center" shrinkToFit="1"/>
      <protection/>
    </xf>
    <xf numFmtId="0" fontId="5" fillId="0" borderId="0" xfId="59" applyFont="1" applyBorder="1" applyAlignment="1">
      <alignment vertical="center" shrinkToFit="1"/>
      <protection/>
    </xf>
    <xf numFmtId="0" fontId="17" fillId="33" borderId="10" xfId="68" applyFont="1" applyFill="1" applyBorder="1" applyAlignment="1">
      <alignment horizontal="center" vertical="center" wrapText="1" shrinkToFit="1"/>
      <protection/>
    </xf>
    <xf numFmtId="49" fontId="17" fillId="33" borderId="10" xfId="68" applyNumberFormat="1" applyFont="1" applyFill="1" applyBorder="1" applyAlignment="1">
      <alignment horizontal="center" vertical="center" wrapText="1" shrinkToFit="1"/>
      <protection/>
    </xf>
    <xf numFmtId="49" fontId="18" fillId="33" borderId="10" xfId="68" applyNumberFormat="1" applyFont="1" applyFill="1" applyBorder="1" applyAlignment="1">
      <alignment horizontal="center" vertical="center" wrapText="1" shrinkToFit="1"/>
      <protection/>
    </xf>
    <xf numFmtId="1" fontId="17" fillId="33" borderId="10" xfId="68" applyNumberFormat="1" applyFont="1" applyFill="1" applyBorder="1" applyAlignment="1">
      <alignment horizontal="center" vertical="center" wrapText="1" shrinkToFit="1"/>
      <protection/>
    </xf>
    <xf numFmtId="2" fontId="18" fillId="33" borderId="10" xfId="68" applyNumberFormat="1" applyFont="1" applyFill="1" applyBorder="1" applyAlignment="1">
      <alignment horizontal="center" vertical="center" wrapText="1" shrinkToFit="1"/>
      <protection/>
    </xf>
    <xf numFmtId="0" fontId="17" fillId="33" borderId="10" xfId="68" applyFont="1" applyFill="1" applyBorder="1" applyAlignment="1">
      <alignment horizontal="center" vertical="center" shrinkToFit="1"/>
      <protection/>
    </xf>
    <xf numFmtId="0" fontId="3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7" fillId="0" borderId="0" xfId="60" applyFont="1" applyAlignment="1">
      <alignment horizontal="center" vertical="center" shrinkToFit="1"/>
      <protection/>
    </xf>
    <xf numFmtId="0" fontId="3" fillId="0" borderId="0" xfId="60" applyFont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>
      <alignment vertical="center" shrinkToFit="1"/>
      <protection/>
    </xf>
    <xf numFmtId="0" fontId="5" fillId="0" borderId="0" xfId="60" applyFont="1" applyAlignment="1">
      <alignment horizontal="center" vertical="center" shrinkToFit="1"/>
      <protection/>
    </xf>
    <xf numFmtId="172" fontId="7" fillId="0" borderId="0" xfId="60" applyNumberFormat="1" applyFont="1" applyAlignment="1">
      <alignment horizontal="center" vertical="center" shrinkToFit="1"/>
      <protection/>
    </xf>
    <xf numFmtId="2" fontId="7" fillId="0" borderId="0" xfId="60" applyNumberFormat="1" applyFont="1" applyAlignment="1">
      <alignment horizontal="center" vertical="center" shrinkToFit="1"/>
      <protection/>
    </xf>
    <xf numFmtId="0" fontId="9" fillId="0" borderId="0" xfId="60" applyFont="1" applyAlignment="1">
      <alignment horizontal="right" vertical="center" shrinkToFit="1"/>
      <protection/>
    </xf>
    <xf numFmtId="0" fontId="4" fillId="0" borderId="0" xfId="60" applyFont="1" applyAlignment="1">
      <alignment horizontal="center" vertical="center" shrinkToFit="1"/>
      <protection/>
    </xf>
    <xf numFmtId="0" fontId="11" fillId="0" borderId="0" xfId="0" applyFont="1" applyAlignment="1">
      <alignment horizontal="center" vertical="center"/>
    </xf>
    <xf numFmtId="0" fontId="14" fillId="0" borderId="0" xfId="60" applyFont="1" applyAlignment="1">
      <alignment horizontal="center" vertical="center"/>
      <protection/>
    </xf>
    <xf numFmtId="0" fontId="10" fillId="0" borderId="0" xfId="60" applyFont="1" applyAlignment="1">
      <alignment horizontal="center" vertical="center"/>
      <protection/>
    </xf>
    <xf numFmtId="0" fontId="10" fillId="0" borderId="0" xfId="60" applyFont="1" applyAlignment="1">
      <alignment vertical="center" shrinkToFit="1"/>
      <protection/>
    </xf>
    <xf numFmtId="172" fontId="10" fillId="0" borderId="0" xfId="60" applyNumberFormat="1" applyFont="1" applyAlignment="1">
      <alignment horizontal="center" vertical="center"/>
      <protection/>
    </xf>
    <xf numFmtId="0" fontId="13" fillId="0" borderId="0" xfId="60" applyFont="1" applyAlignment="1">
      <alignment horizontal="center" vertical="center"/>
      <protection/>
    </xf>
    <xf numFmtId="2" fontId="10" fillId="0" borderId="0" xfId="60" applyNumberFormat="1" applyFont="1" applyAlignment="1">
      <alignment horizontal="center" vertical="center"/>
      <protection/>
    </xf>
    <xf numFmtId="0" fontId="10" fillId="0" borderId="0" xfId="60" applyFont="1" applyAlignment="1">
      <alignment horizontal="center" vertical="center" shrinkToFit="1"/>
      <protection/>
    </xf>
    <xf numFmtId="0" fontId="15" fillId="0" borderId="0" xfId="60" applyFont="1" applyAlignment="1">
      <alignment horizontal="center" vertical="center"/>
      <protection/>
    </xf>
    <xf numFmtId="0" fontId="9" fillId="0" borderId="0" xfId="68" applyFont="1" applyAlignment="1">
      <alignment vertical="center"/>
      <protection/>
    </xf>
    <xf numFmtId="0" fontId="16" fillId="0" borderId="0" xfId="62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16" fillId="0" borderId="0" xfId="62" applyAlignment="1">
      <alignment vertical="center"/>
      <protection/>
    </xf>
    <xf numFmtId="0" fontId="16" fillId="0" borderId="0" xfId="62" applyAlignment="1">
      <alignment vertical="center" shrinkToFit="1"/>
      <protection/>
    </xf>
    <xf numFmtId="0" fontId="20" fillId="0" borderId="0" xfId="62" applyFont="1" applyAlignment="1">
      <alignment horizontal="center" vertical="center"/>
      <protection/>
    </xf>
    <xf numFmtId="172" fontId="16" fillId="0" borderId="0" xfId="62" applyNumberFormat="1" applyAlignment="1">
      <alignment horizontal="center" vertical="center"/>
      <protection/>
    </xf>
    <xf numFmtId="2" fontId="16" fillId="0" borderId="0" xfId="62" applyNumberFormat="1" applyAlignment="1">
      <alignment horizontal="center" vertical="center"/>
      <protection/>
    </xf>
    <xf numFmtId="0" fontId="16" fillId="0" borderId="0" xfId="62" applyAlignment="1">
      <alignment horizontal="center" vertical="center" shrinkToFit="1"/>
      <protection/>
    </xf>
    <xf numFmtId="0" fontId="69" fillId="0" borderId="0" xfId="62" applyFont="1" applyAlignment="1">
      <alignment horizontal="center" vertical="center"/>
      <protection/>
    </xf>
    <xf numFmtId="0" fontId="70" fillId="0" borderId="0" xfId="62" applyFont="1" applyAlignment="1">
      <alignment horizontal="center" vertical="center"/>
      <protection/>
    </xf>
    <xf numFmtId="0" fontId="4" fillId="0" borderId="0" xfId="62" applyFont="1" applyAlignment="1">
      <alignment vertical="center"/>
      <protection/>
    </xf>
    <xf numFmtId="0" fontId="20" fillId="0" borderId="0" xfId="62" applyFont="1" applyAlignment="1">
      <alignment horizontal="right" vertical="center" shrinkToFit="1"/>
      <protection/>
    </xf>
    <xf numFmtId="0" fontId="22" fillId="0" borderId="0" xfId="60" applyFont="1" applyAlignment="1">
      <alignment vertical="center" shrinkToFit="1"/>
      <protection/>
    </xf>
    <xf numFmtId="0" fontId="9" fillId="0" borderId="0" xfId="62" applyFont="1" applyAlignment="1">
      <alignment vertical="center" shrinkToFit="1"/>
      <protection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>
      <alignment vertical="center"/>
      <protection/>
    </xf>
    <xf numFmtId="0" fontId="7" fillId="0" borderId="0" xfId="59" applyFont="1" applyAlignment="1">
      <alignment horizontal="center" vertical="center" shrinkToFit="1"/>
      <protection/>
    </xf>
    <xf numFmtId="0" fontId="12" fillId="0" borderId="0" xfId="59" applyFont="1" applyAlignment="1">
      <alignment vertical="center"/>
      <protection/>
    </xf>
    <xf numFmtId="0" fontId="7" fillId="0" borderId="0" xfId="60" applyFont="1" applyAlignment="1">
      <alignment horizontal="left" vertical="center"/>
      <protection/>
    </xf>
    <xf numFmtId="0" fontId="22" fillId="0" borderId="0" xfId="60" applyFont="1" applyAlignment="1">
      <alignment horizontal="left" vertical="center" shrinkToFit="1"/>
      <protection/>
    </xf>
    <xf numFmtId="0" fontId="17" fillId="33" borderId="0" xfId="68" applyFont="1" applyFill="1" applyBorder="1" applyAlignment="1">
      <alignment horizontal="left" vertical="center" shrinkToFit="1"/>
      <protection/>
    </xf>
    <xf numFmtId="0" fontId="5" fillId="0" borderId="0" xfId="59" applyFont="1" applyAlignment="1">
      <alignment vertical="center"/>
      <protection/>
    </xf>
    <xf numFmtId="0" fontId="6" fillId="0" borderId="0" xfId="59" applyFont="1" applyAlignment="1">
      <alignment vertical="center" shrinkToFit="1"/>
      <protection/>
    </xf>
    <xf numFmtId="0" fontId="5" fillId="0" borderId="0" xfId="59" applyFont="1" applyAlignment="1">
      <alignment horizontal="center" vertical="center" shrinkToFit="1"/>
      <protection/>
    </xf>
    <xf numFmtId="172" fontId="7" fillId="0" borderId="0" xfId="59" applyNumberFormat="1" applyFont="1" applyAlignment="1">
      <alignment horizontal="center" vertical="center" shrinkToFit="1"/>
      <protection/>
    </xf>
    <xf numFmtId="2" fontId="7" fillId="0" borderId="0" xfId="59" applyNumberFormat="1" applyFont="1" applyAlignment="1">
      <alignment horizontal="center" vertical="center" shrinkToFit="1"/>
      <protection/>
    </xf>
    <xf numFmtId="0" fontId="9" fillId="0" borderId="0" xfId="59" applyFont="1" applyAlignment="1">
      <alignment horizontal="right" vertical="center" shrinkToFit="1"/>
      <protection/>
    </xf>
    <xf numFmtId="0" fontId="9" fillId="0" borderId="0" xfId="59" applyFont="1" applyAlignment="1">
      <alignment horizontal="left" vertical="center" shrinkToFit="1"/>
      <protection/>
    </xf>
    <xf numFmtId="0" fontId="11" fillId="0" borderId="0" xfId="0" applyFont="1" applyAlignment="1">
      <alignment horizontal="left" vertical="center" shrinkToFit="1"/>
    </xf>
    <xf numFmtId="0" fontId="14" fillId="0" borderId="0" xfId="59" applyFont="1" applyAlignment="1">
      <alignment horizontal="center" vertical="center"/>
      <protection/>
    </xf>
    <xf numFmtId="0" fontId="10" fillId="0" borderId="0" xfId="59" applyFont="1" applyAlignment="1">
      <alignment vertical="center" shrinkToFit="1"/>
      <protection/>
    </xf>
    <xf numFmtId="0" fontId="10" fillId="0" borderId="0" xfId="59" applyFont="1" applyBorder="1" applyAlignment="1">
      <alignment vertical="center" shrinkToFit="1"/>
      <protection/>
    </xf>
    <xf numFmtId="0" fontId="10" fillId="0" borderId="0" xfId="59" applyFont="1" applyAlignment="1">
      <alignment horizontal="center" vertical="center"/>
      <protection/>
    </xf>
    <xf numFmtId="172" fontId="10" fillId="0" borderId="0" xfId="59" applyNumberFormat="1" applyFont="1" applyAlignment="1">
      <alignment horizontal="center" vertical="center"/>
      <protection/>
    </xf>
    <xf numFmtId="0" fontId="13" fillId="0" borderId="0" xfId="59" applyFont="1" applyAlignment="1">
      <alignment horizontal="center" vertical="center"/>
      <protection/>
    </xf>
    <xf numFmtId="2" fontId="10" fillId="0" borderId="0" xfId="59" applyNumberFormat="1" applyFont="1" applyAlignment="1">
      <alignment horizontal="center" vertical="center"/>
      <protection/>
    </xf>
    <xf numFmtId="0" fontId="10" fillId="0" borderId="0" xfId="59" applyFont="1" applyAlignment="1">
      <alignment horizontal="center" vertical="center" shrinkToFit="1"/>
      <protection/>
    </xf>
    <xf numFmtId="0" fontId="19" fillId="0" borderId="0" xfId="0" applyFont="1" applyAlignment="1">
      <alignment horizontal="left" vertical="center" shrinkToFit="1"/>
    </xf>
    <xf numFmtId="0" fontId="70" fillId="0" borderId="0" xfId="62" applyFont="1" applyBorder="1" applyAlignment="1">
      <alignment vertical="center" shrinkToFit="1"/>
      <protection/>
    </xf>
    <xf numFmtId="0" fontId="16" fillId="0" borderId="0" xfId="62" applyBorder="1" applyAlignment="1">
      <alignment vertical="center" shrinkToFit="1"/>
      <protection/>
    </xf>
    <xf numFmtId="0" fontId="20" fillId="0" borderId="0" xfId="62" applyFont="1" applyAlignment="1">
      <alignment horizontal="left" vertical="center" shrinkToFit="1"/>
      <protection/>
    </xf>
    <xf numFmtId="172" fontId="70" fillId="0" borderId="0" xfId="62" applyNumberFormat="1" applyFont="1" applyAlignment="1">
      <alignment horizontal="center" vertical="center"/>
      <protection/>
    </xf>
    <xf numFmtId="2" fontId="71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center" vertical="center" shrinkToFit="1"/>
    </xf>
    <xf numFmtId="0" fontId="72" fillId="0" borderId="0" xfId="0" applyFont="1" applyAlignment="1">
      <alignment horizontal="right" vertical="center" shrinkToFit="1"/>
    </xf>
    <xf numFmtId="0" fontId="9" fillId="34" borderId="10" xfId="68" applyFont="1" applyFill="1" applyBorder="1" applyAlignment="1">
      <alignment horizontal="center" vertical="center" shrinkToFit="1"/>
      <protection/>
    </xf>
    <xf numFmtId="1" fontId="17" fillId="33" borderId="10" xfId="68" applyNumberFormat="1" applyFont="1" applyFill="1" applyBorder="1" applyAlignment="1">
      <alignment horizontal="center" vertical="center" shrinkToFit="1"/>
      <protection/>
    </xf>
    <xf numFmtId="172" fontId="17" fillId="33" borderId="10" xfId="68" applyNumberFormat="1" applyFont="1" applyFill="1" applyBorder="1" applyAlignment="1">
      <alignment horizontal="center" vertical="center" wrapText="1" shrinkToFit="1"/>
      <protection/>
    </xf>
    <xf numFmtId="0" fontId="9" fillId="0" borderId="0" xfId="68" applyFont="1" applyAlignment="1">
      <alignment vertical="center" wrapText="1"/>
      <protection/>
    </xf>
    <xf numFmtId="0" fontId="2" fillId="34" borderId="10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center" shrinkToFit="1"/>
    </xf>
    <xf numFmtId="0" fontId="2" fillId="34" borderId="12" xfId="0" applyFont="1" applyFill="1" applyBorder="1" applyAlignment="1">
      <alignment horizontal="left" vertical="center" shrinkToFi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8" fillId="34" borderId="0" xfId="68" applyFont="1" applyFill="1" applyBorder="1" applyAlignment="1">
      <alignment horizontal="center" vertical="center"/>
      <protection/>
    </xf>
    <xf numFmtId="0" fontId="4" fillId="34" borderId="0" xfId="68" applyFont="1" applyFill="1" applyAlignment="1">
      <alignment horizontal="left" vertical="center" shrinkToFit="1"/>
      <protection/>
    </xf>
    <xf numFmtId="0" fontId="4" fillId="34" borderId="0" xfId="68" applyFont="1" applyFill="1" applyAlignment="1">
      <alignment horizontal="center" vertical="center"/>
      <protection/>
    </xf>
    <xf numFmtId="2" fontId="4" fillId="34" borderId="0" xfId="68" applyNumberFormat="1" applyFont="1" applyFill="1" applyAlignment="1">
      <alignment horizontal="center" vertical="center"/>
      <protection/>
    </xf>
    <xf numFmtId="0" fontId="4" fillId="34" borderId="0" xfId="68" applyFont="1" applyFill="1" applyAlignment="1">
      <alignment vertical="center" shrinkToFit="1"/>
      <protection/>
    </xf>
    <xf numFmtId="0" fontId="19" fillId="34" borderId="0" xfId="68" applyFont="1" applyFill="1" applyAlignment="1">
      <alignment vertical="center"/>
      <protection/>
    </xf>
    <xf numFmtId="0" fontId="19" fillId="34" borderId="0" xfId="68" applyFont="1" applyFill="1" applyAlignment="1">
      <alignment horizontal="left" vertical="center"/>
      <protection/>
    </xf>
    <xf numFmtId="0" fontId="9" fillId="0" borderId="10" xfId="68" applyFont="1" applyBorder="1" applyAlignment="1">
      <alignment vertical="center"/>
      <protection/>
    </xf>
    <xf numFmtId="172" fontId="16" fillId="0" borderId="0" xfId="62" applyNumberFormat="1" applyFont="1" applyAlignment="1">
      <alignment horizontal="center" vertical="center"/>
      <protection/>
    </xf>
    <xf numFmtId="2" fontId="16" fillId="0" borderId="0" xfId="62" applyNumberFormat="1" applyFont="1" applyAlignment="1">
      <alignment horizontal="center" vertical="center"/>
      <protection/>
    </xf>
    <xf numFmtId="172" fontId="9" fillId="34" borderId="10" xfId="0" applyNumberFormat="1" applyFont="1" applyFill="1" applyBorder="1" applyAlignment="1">
      <alignment horizontal="center" vertical="center" shrinkToFit="1"/>
    </xf>
    <xf numFmtId="0" fontId="9" fillId="34" borderId="10" xfId="0" applyFont="1" applyFill="1" applyBorder="1" applyAlignment="1">
      <alignment horizontal="center" vertical="center" shrinkToFit="1"/>
    </xf>
    <xf numFmtId="2" fontId="9" fillId="34" borderId="10" xfId="0" applyNumberFormat="1" applyFont="1" applyFill="1" applyBorder="1" applyAlignment="1">
      <alignment horizontal="center" vertical="center" shrinkToFit="1"/>
    </xf>
    <xf numFmtId="0" fontId="2" fillId="34" borderId="0" xfId="60" applyFont="1" applyFill="1" applyAlignment="1">
      <alignment horizontal="center" vertical="center"/>
      <protection/>
    </xf>
    <xf numFmtId="0" fontId="3" fillId="34" borderId="0" xfId="60" applyFont="1" applyFill="1" applyAlignment="1">
      <alignment vertical="center"/>
      <protection/>
    </xf>
    <xf numFmtId="0" fontId="22" fillId="34" borderId="0" xfId="60" applyFont="1" applyFill="1" applyAlignment="1">
      <alignment vertical="center" shrinkToFit="1"/>
      <protection/>
    </xf>
    <xf numFmtId="0" fontId="5" fillId="34" borderId="0" xfId="60" applyFont="1" applyFill="1" applyAlignment="1">
      <alignment horizontal="center" vertical="center"/>
      <protection/>
    </xf>
    <xf numFmtId="0" fontId="5" fillId="34" borderId="0" xfId="60" applyFont="1" applyFill="1" applyAlignment="1">
      <alignment vertical="center" shrinkToFit="1"/>
      <protection/>
    </xf>
    <xf numFmtId="0" fontId="5" fillId="34" borderId="0" xfId="60" applyFont="1" applyFill="1" applyAlignment="1">
      <alignment horizontal="center" vertical="center" shrinkToFit="1"/>
      <protection/>
    </xf>
    <xf numFmtId="172" fontId="7" fillId="34" borderId="0" xfId="60" applyNumberFormat="1" applyFont="1" applyFill="1" applyAlignment="1">
      <alignment horizontal="center" vertical="center" shrinkToFit="1"/>
      <protection/>
    </xf>
    <xf numFmtId="2" fontId="7" fillId="34" borderId="0" xfId="60" applyNumberFormat="1" applyFont="1" applyFill="1" applyAlignment="1">
      <alignment horizontal="center" vertical="center" shrinkToFit="1"/>
      <protection/>
    </xf>
    <xf numFmtId="0" fontId="9" fillId="34" borderId="0" xfId="60" applyFont="1" applyFill="1" applyAlignment="1">
      <alignment horizontal="right" vertical="center" shrinkToFit="1"/>
      <protection/>
    </xf>
    <xf numFmtId="0" fontId="4" fillId="34" borderId="0" xfId="60" applyFont="1" applyFill="1" applyAlignment="1">
      <alignment horizontal="center" vertical="center" shrinkToFit="1"/>
      <protection/>
    </xf>
    <xf numFmtId="0" fontId="11" fillId="34" borderId="0" xfId="0" applyFont="1" applyFill="1" applyAlignment="1">
      <alignment horizontal="center" vertical="center"/>
    </xf>
    <xf numFmtId="0" fontId="14" fillId="34" borderId="0" xfId="60" applyFont="1" applyFill="1" applyAlignment="1">
      <alignment horizontal="center" vertical="center"/>
      <protection/>
    </xf>
    <xf numFmtId="0" fontId="10" fillId="34" borderId="0" xfId="60" applyFont="1" applyFill="1" applyAlignment="1">
      <alignment horizontal="center" vertical="center"/>
      <protection/>
    </xf>
    <xf numFmtId="0" fontId="10" fillId="34" borderId="0" xfId="60" applyFont="1" applyFill="1" applyAlignment="1">
      <alignment vertical="center" shrinkToFit="1"/>
      <protection/>
    </xf>
    <xf numFmtId="172" fontId="10" fillId="34" borderId="0" xfId="60" applyNumberFormat="1" applyFont="1" applyFill="1" applyAlignment="1">
      <alignment horizontal="center" vertical="center"/>
      <protection/>
    </xf>
    <xf numFmtId="0" fontId="13" fillId="34" borderId="0" xfId="60" applyFont="1" applyFill="1" applyAlignment="1">
      <alignment horizontal="center" vertical="center"/>
      <protection/>
    </xf>
    <xf numFmtId="2" fontId="10" fillId="34" borderId="0" xfId="60" applyNumberFormat="1" applyFont="1" applyFill="1" applyAlignment="1">
      <alignment horizontal="center" vertical="center"/>
      <protection/>
    </xf>
    <xf numFmtId="0" fontId="10" fillId="34" borderId="0" xfId="60" applyFont="1" applyFill="1" applyAlignment="1">
      <alignment horizontal="center" vertical="center" shrinkToFit="1"/>
      <protection/>
    </xf>
    <xf numFmtId="0" fontId="15" fillId="34" borderId="0" xfId="60" applyFont="1" applyFill="1" applyAlignment="1">
      <alignment horizontal="center" vertical="center"/>
      <protection/>
    </xf>
    <xf numFmtId="0" fontId="12" fillId="34" borderId="0" xfId="60" applyFont="1" applyFill="1" applyAlignment="1">
      <alignment vertical="center"/>
      <protection/>
    </xf>
    <xf numFmtId="0" fontId="17" fillId="34" borderId="10" xfId="68" applyFont="1" applyFill="1" applyBorder="1" applyAlignment="1">
      <alignment horizontal="center" vertical="center" wrapText="1" shrinkToFit="1"/>
      <protection/>
    </xf>
    <xf numFmtId="49" fontId="17" fillId="34" borderId="10" xfId="68" applyNumberFormat="1" applyFont="1" applyFill="1" applyBorder="1" applyAlignment="1">
      <alignment horizontal="center" vertical="center" wrapText="1" shrinkToFit="1"/>
      <protection/>
    </xf>
    <xf numFmtId="49" fontId="18" fillId="34" borderId="10" xfId="68" applyNumberFormat="1" applyFont="1" applyFill="1" applyBorder="1" applyAlignment="1">
      <alignment horizontal="center" vertical="center" wrapText="1" shrinkToFit="1"/>
      <protection/>
    </xf>
    <xf numFmtId="1" fontId="17" fillId="34" borderId="10" xfId="68" applyNumberFormat="1" applyFont="1" applyFill="1" applyBorder="1" applyAlignment="1">
      <alignment horizontal="center" vertical="center" shrinkToFit="1"/>
      <protection/>
    </xf>
    <xf numFmtId="1" fontId="17" fillId="34" borderId="10" xfId="68" applyNumberFormat="1" applyFont="1" applyFill="1" applyBorder="1" applyAlignment="1">
      <alignment horizontal="center" vertical="center" wrapText="1" shrinkToFit="1"/>
      <protection/>
    </xf>
    <xf numFmtId="172" fontId="17" fillId="34" borderId="10" xfId="68" applyNumberFormat="1" applyFont="1" applyFill="1" applyBorder="1" applyAlignment="1">
      <alignment horizontal="center" vertical="center" wrapText="1" shrinkToFit="1"/>
      <protection/>
    </xf>
    <xf numFmtId="2" fontId="18" fillId="34" borderId="10" xfId="68" applyNumberFormat="1" applyFont="1" applyFill="1" applyBorder="1" applyAlignment="1">
      <alignment horizontal="center" vertical="center" wrapText="1" shrinkToFit="1"/>
      <protection/>
    </xf>
    <xf numFmtId="0" fontId="17" fillId="34" borderId="10" xfId="68" applyFont="1" applyFill="1" applyBorder="1" applyAlignment="1">
      <alignment horizontal="center" vertical="center" shrinkToFit="1"/>
      <protection/>
    </xf>
    <xf numFmtId="0" fontId="9" fillId="34" borderId="10" xfId="68" applyFont="1" applyFill="1" applyBorder="1" applyAlignment="1">
      <alignment vertical="center"/>
      <protection/>
    </xf>
    <xf numFmtId="0" fontId="17" fillId="34" borderId="0" xfId="68" applyFont="1" applyFill="1" applyBorder="1" applyAlignment="1">
      <alignment horizontal="center" vertical="center"/>
      <protection/>
    </xf>
    <xf numFmtId="0" fontId="17" fillId="34" borderId="0" xfId="68" applyFont="1" applyFill="1" applyAlignment="1">
      <alignment vertical="center"/>
      <protection/>
    </xf>
    <xf numFmtId="0" fontId="9" fillId="34" borderId="10" xfId="68" applyFont="1" applyFill="1" applyBorder="1" applyAlignment="1">
      <alignment vertical="center" wrapText="1"/>
      <protection/>
    </xf>
    <xf numFmtId="0" fontId="9" fillId="34" borderId="0" xfId="68" applyFont="1" applyFill="1" applyAlignment="1">
      <alignment vertical="center"/>
      <protection/>
    </xf>
    <xf numFmtId="0" fontId="16" fillId="34" borderId="0" xfId="62" applyFill="1" applyAlignment="1">
      <alignment vertical="center"/>
      <protection/>
    </xf>
    <xf numFmtId="49" fontId="20" fillId="34" borderId="0" xfId="62" applyNumberFormat="1" applyFont="1" applyFill="1" applyAlignment="1">
      <alignment horizontal="center" vertical="center"/>
      <protection/>
    </xf>
    <xf numFmtId="0" fontId="16" fillId="34" borderId="0" xfId="62" applyFill="1" applyAlignment="1">
      <alignment horizontal="center" vertical="center"/>
      <protection/>
    </xf>
    <xf numFmtId="0" fontId="20" fillId="34" borderId="0" xfId="62" applyFont="1" applyFill="1" applyAlignment="1">
      <alignment horizontal="center" vertical="center"/>
      <protection/>
    </xf>
    <xf numFmtId="172" fontId="16" fillId="34" borderId="0" xfId="62" applyNumberFormat="1" applyFont="1" applyFill="1" applyAlignment="1">
      <alignment horizontal="center" vertical="center"/>
      <protection/>
    </xf>
    <xf numFmtId="0" fontId="16" fillId="34" borderId="0" xfId="62" applyFont="1" applyFill="1" applyAlignment="1">
      <alignment horizontal="center" vertical="center"/>
      <protection/>
    </xf>
    <xf numFmtId="2" fontId="16" fillId="34" borderId="0" xfId="62" applyNumberFormat="1" applyFont="1" applyFill="1" applyAlignment="1">
      <alignment horizontal="center" vertical="center"/>
      <protection/>
    </xf>
    <xf numFmtId="0" fontId="16" fillId="34" borderId="0" xfId="62" applyFont="1" applyFill="1" applyAlignment="1">
      <alignment horizontal="center" vertical="center" shrinkToFit="1"/>
      <protection/>
    </xf>
    <xf numFmtId="0" fontId="20" fillId="34" borderId="0" xfId="62" applyFont="1" applyFill="1" applyAlignment="1">
      <alignment horizontal="right" vertical="center" shrinkToFit="1"/>
      <protection/>
    </xf>
    <xf numFmtId="0" fontId="16" fillId="34" borderId="0" xfId="62" applyFill="1" applyAlignment="1">
      <alignment vertical="center" shrinkToFit="1"/>
      <protection/>
    </xf>
    <xf numFmtId="0" fontId="4" fillId="34" borderId="10" xfId="68" applyFont="1" applyFill="1" applyBorder="1" applyAlignment="1">
      <alignment horizontal="center" vertical="center" shrinkToFit="1"/>
      <protection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1" xfId="0" applyFont="1" applyFill="1" applyBorder="1" applyAlignment="1">
      <alignment vertical="center" shrinkToFit="1"/>
    </xf>
    <xf numFmtId="0" fontId="3" fillId="34" borderId="12" xfId="0" applyFont="1" applyFill="1" applyBorder="1" applyAlignment="1">
      <alignment vertical="center" shrinkToFit="1"/>
    </xf>
    <xf numFmtId="49" fontId="3" fillId="34" borderId="10" xfId="0" applyNumberFormat="1" applyFont="1" applyFill="1" applyBorder="1" applyAlignment="1">
      <alignment horizontal="center" vertical="center" shrinkToFit="1"/>
    </xf>
    <xf numFmtId="172" fontId="3" fillId="34" borderId="10" xfId="0" applyNumberFormat="1" applyFont="1" applyFill="1" applyBorder="1" applyAlignment="1">
      <alignment horizontal="center" vertical="center" shrinkToFit="1"/>
    </xf>
    <xf numFmtId="2" fontId="3" fillId="34" borderId="10" xfId="0" applyNumberFormat="1" applyFont="1" applyFill="1" applyBorder="1" applyAlignment="1">
      <alignment horizontal="center" vertical="center" shrinkToFit="1"/>
    </xf>
    <xf numFmtId="0" fontId="4" fillId="0" borderId="10" xfId="62" applyFont="1" applyBorder="1" applyAlignment="1">
      <alignment vertical="center" shrinkToFit="1"/>
      <protection/>
    </xf>
    <xf numFmtId="0" fontId="4" fillId="0" borderId="10" xfId="62" applyFont="1" applyBorder="1" applyAlignment="1">
      <alignment horizontal="center" vertical="center" shrinkToFit="1"/>
      <protection/>
    </xf>
    <xf numFmtId="1" fontId="4" fillId="34" borderId="10" xfId="68" applyNumberFormat="1" applyFont="1" applyFill="1" applyBorder="1" applyAlignment="1">
      <alignment horizontal="center" vertical="center" shrinkToFit="1"/>
      <protection/>
    </xf>
    <xf numFmtId="172" fontId="4" fillId="0" borderId="10" xfId="62" applyNumberFormat="1" applyFont="1" applyBorder="1" applyAlignment="1">
      <alignment horizontal="center" vertical="center" shrinkToFit="1"/>
      <protection/>
    </xf>
    <xf numFmtId="2" fontId="4" fillId="0" borderId="10" xfId="62" applyNumberFormat="1" applyFont="1" applyBorder="1" applyAlignment="1">
      <alignment horizontal="center" vertical="center" shrinkToFit="1"/>
      <protection/>
    </xf>
    <xf numFmtId="0" fontId="9" fillId="34" borderId="0" xfId="68" applyFont="1" applyFill="1" applyAlignment="1">
      <alignment vertical="center" wrapText="1"/>
      <protection/>
    </xf>
    <xf numFmtId="0" fontId="7" fillId="34" borderId="0" xfId="60" applyFont="1" applyFill="1" applyAlignment="1">
      <alignment horizontal="center" vertical="center" shrinkToFit="1"/>
      <protection/>
    </xf>
    <xf numFmtId="0" fontId="3" fillId="34" borderId="0" xfId="60" applyFont="1" applyFill="1" applyAlignment="1">
      <alignment horizontal="center" vertical="center"/>
      <protection/>
    </xf>
    <xf numFmtId="0" fontId="19" fillId="34" borderId="0" xfId="59" applyFont="1" applyFill="1" applyAlignment="1">
      <alignment vertical="center"/>
      <protection/>
    </xf>
    <xf numFmtId="172" fontId="20" fillId="34" borderId="0" xfId="62" applyNumberFormat="1" applyFont="1" applyFill="1" applyAlignment="1">
      <alignment horizontal="center" vertical="center"/>
      <protection/>
    </xf>
    <xf numFmtId="2" fontId="17" fillId="34" borderId="0" xfId="64" applyNumberFormat="1" applyFont="1" applyFill="1" applyAlignment="1">
      <alignment horizontal="center" vertical="center"/>
      <protection/>
    </xf>
    <xf numFmtId="0" fontId="17" fillId="34" borderId="0" xfId="64" applyFont="1" applyFill="1" applyAlignment="1">
      <alignment horizontal="center" vertical="center" shrinkToFit="1"/>
      <protection/>
    </xf>
    <xf numFmtId="2" fontId="9" fillId="34" borderId="0" xfId="64" applyNumberFormat="1" applyFont="1" applyFill="1" applyAlignment="1">
      <alignment horizontal="center" vertical="center"/>
      <protection/>
    </xf>
    <xf numFmtId="0" fontId="9" fillId="34" borderId="0" xfId="64" applyFont="1" applyFill="1" applyAlignment="1">
      <alignment horizontal="center" vertical="center" shrinkToFit="1"/>
      <protection/>
    </xf>
    <xf numFmtId="0" fontId="16" fillId="34" borderId="0" xfId="62" applyFont="1" applyFill="1" applyAlignment="1">
      <alignment vertical="center"/>
      <protection/>
    </xf>
    <xf numFmtId="0" fontId="16" fillId="0" borderId="0" xfId="62" applyFont="1" applyAlignment="1">
      <alignment horizontal="center" vertical="center" shrinkToFit="1"/>
      <protection/>
    </xf>
    <xf numFmtId="2" fontId="17" fillId="34" borderId="0" xfId="64" applyNumberFormat="1" applyFont="1" applyFill="1" applyAlignment="1">
      <alignment horizontal="center" vertical="center" shrinkToFit="1"/>
      <protection/>
    </xf>
    <xf numFmtId="2" fontId="9" fillId="34" borderId="0" xfId="64" applyNumberFormat="1" applyFont="1" applyFill="1" applyAlignment="1">
      <alignment horizontal="center" vertical="center" shrinkToFit="1"/>
      <protection/>
    </xf>
    <xf numFmtId="0" fontId="4" fillId="0" borderId="11" xfId="62" applyFont="1" applyBorder="1" applyAlignment="1">
      <alignment vertical="center" shrinkToFit="1"/>
      <protection/>
    </xf>
    <xf numFmtId="0" fontId="4" fillId="0" borderId="12" xfId="62" applyFont="1" applyBorder="1" applyAlignment="1">
      <alignment horizontal="left" vertical="center" shrinkToFit="1"/>
      <protection/>
    </xf>
    <xf numFmtId="0" fontId="0" fillId="34" borderId="0" xfId="0" applyFill="1" applyAlignment="1">
      <alignment vertical="center" shrinkToFit="1"/>
    </xf>
    <xf numFmtId="0" fontId="3" fillId="34" borderId="0" xfId="60" applyNumberFormat="1" applyFont="1" applyFill="1" applyAlignment="1">
      <alignment vertical="center" shrinkToFit="1"/>
      <protection/>
    </xf>
    <xf numFmtId="0" fontId="12" fillId="34" borderId="0" xfId="60" applyNumberFormat="1" applyFont="1" applyFill="1" applyAlignment="1">
      <alignment vertical="center" shrinkToFit="1"/>
      <protection/>
    </xf>
    <xf numFmtId="0" fontId="9" fillId="34" borderId="0" xfId="68" applyNumberFormat="1" applyFont="1" applyFill="1" applyAlignment="1">
      <alignment vertical="center" shrinkToFit="1"/>
      <protection/>
    </xf>
    <xf numFmtId="0" fontId="4" fillId="34" borderId="0" xfId="68" applyNumberFormat="1" applyFont="1" applyFill="1" applyAlignment="1">
      <alignment horizontal="center" vertical="center" shrinkToFit="1"/>
      <protection/>
    </xf>
    <xf numFmtId="0" fontId="16" fillId="34" borderId="0" xfId="62" applyNumberFormat="1" applyFill="1" applyAlignment="1">
      <alignment vertical="center" shrinkToFit="1"/>
      <protection/>
    </xf>
    <xf numFmtId="0" fontId="73" fillId="0" borderId="10" xfId="0" applyFont="1" applyBorder="1" applyAlignment="1">
      <alignment horizontal="left" vertical="center" shrinkToFit="1"/>
    </xf>
    <xf numFmtId="0" fontId="74" fillId="34" borderId="10" xfId="68" applyFont="1" applyFill="1" applyBorder="1" applyAlignment="1">
      <alignment vertical="center" shrinkToFit="1"/>
      <protection/>
    </xf>
    <xf numFmtId="0" fontId="75" fillId="34" borderId="10" xfId="62" applyFont="1" applyFill="1" applyBorder="1" applyAlignment="1">
      <alignment vertical="center" shrinkToFit="1"/>
      <protection/>
    </xf>
    <xf numFmtId="0" fontId="75" fillId="34" borderId="10" xfId="62" applyFont="1" applyFill="1" applyBorder="1" applyAlignment="1">
      <alignment horizontal="left" vertical="center" shrinkToFit="1"/>
      <protection/>
    </xf>
    <xf numFmtId="0" fontId="75" fillId="34" borderId="10" xfId="68" applyFont="1" applyFill="1" applyBorder="1" applyAlignment="1">
      <alignment horizontal="left" vertical="center" shrinkToFit="1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center" vertical="center" shrinkToFit="1"/>
      <protection/>
    </xf>
    <xf numFmtId="0" fontId="7" fillId="0" borderId="0" xfId="60" applyFont="1" applyAlignment="1">
      <alignment horizontal="center" vertical="center"/>
      <protection/>
    </xf>
    <xf numFmtId="0" fontId="7" fillId="0" borderId="0" xfId="60" applyFont="1" applyAlignment="1">
      <alignment horizontal="center" vertical="center" shrinkToFit="1"/>
      <protection/>
    </xf>
    <xf numFmtId="0" fontId="22" fillId="0" borderId="0" xfId="60" applyFont="1" applyAlignment="1">
      <alignment horizontal="center" vertical="center" shrinkToFit="1"/>
      <protection/>
    </xf>
    <xf numFmtId="0" fontId="11" fillId="0" borderId="0" xfId="0" applyFont="1" applyAlignment="1">
      <alignment horizontal="center" vertical="center" shrinkToFit="1"/>
    </xf>
    <xf numFmtId="0" fontId="9" fillId="0" borderId="0" xfId="62" applyFont="1" applyAlignment="1" quotePrefix="1">
      <alignment horizontal="left" vertical="center"/>
      <protection/>
    </xf>
    <xf numFmtId="0" fontId="9" fillId="0" borderId="0" xfId="62" applyFont="1" applyAlignment="1">
      <alignment horizontal="left" vertical="center"/>
      <protection/>
    </xf>
    <xf numFmtId="0" fontId="9" fillId="34" borderId="0" xfId="59" applyFont="1" applyFill="1" applyAlignment="1">
      <alignment horizontal="center" vertical="center"/>
      <protection/>
    </xf>
    <xf numFmtId="2" fontId="8" fillId="34" borderId="0" xfId="64" applyNumberFormat="1" applyFont="1" applyFill="1" applyAlignment="1">
      <alignment horizontal="center" vertical="center"/>
      <protection/>
    </xf>
    <xf numFmtId="2" fontId="23" fillId="34" borderId="0" xfId="64" applyNumberFormat="1" applyFont="1" applyFill="1" applyAlignment="1">
      <alignment horizontal="center" vertical="center"/>
      <protection/>
    </xf>
    <xf numFmtId="0" fontId="17" fillId="33" borderId="11" xfId="68" applyFont="1" applyFill="1" applyBorder="1" applyAlignment="1">
      <alignment horizontal="center" vertical="center" shrinkToFit="1"/>
      <protection/>
    </xf>
    <xf numFmtId="0" fontId="17" fillId="33" borderId="12" xfId="68" applyFont="1" applyFill="1" applyBorder="1" applyAlignment="1">
      <alignment horizontal="center" vertical="center" shrinkToFit="1"/>
      <protection/>
    </xf>
    <xf numFmtId="0" fontId="17" fillId="0" borderId="0" xfId="62" applyFont="1" applyAlignment="1">
      <alignment horizontal="left" vertical="center"/>
      <protection/>
    </xf>
    <xf numFmtId="0" fontId="9" fillId="34" borderId="0" xfId="62" applyFont="1" applyFill="1" applyAlignment="1" quotePrefix="1">
      <alignment horizontal="left" vertical="center"/>
      <protection/>
    </xf>
    <xf numFmtId="0" fontId="9" fillId="34" borderId="0" xfId="62" applyFont="1" applyFill="1" applyAlignment="1">
      <alignment horizontal="left" vertical="center"/>
      <protection/>
    </xf>
    <xf numFmtId="0" fontId="17" fillId="34" borderId="11" xfId="68" applyFont="1" applyFill="1" applyBorder="1" applyAlignment="1">
      <alignment horizontal="center" vertical="center" shrinkToFit="1"/>
      <protection/>
    </xf>
    <xf numFmtId="0" fontId="17" fillId="34" borderId="12" xfId="68" applyFont="1" applyFill="1" applyBorder="1" applyAlignment="1">
      <alignment horizontal="center" vertical="center" shrinkToFit="1"/>
      <protection/>
    </xf>
    <xf numFmtId="0" fontId="22" fillId="34" borderId="0" xfId="60" applyFont="1" applyFill="1" applyAlignment="1">
      <alignment horizontal="center" vertical="center" shrinkToFit="1"/>
      <protection/>
    </xf>
    <xf numFmtId="0" fontId="7" fillId="34" borderId="0" xfId="60" applyFont="1" applyFill="1" applyAlignment="1">
      <alignment horizontal="center" vertical="center"/>
      <protection/>
    </xf>
    <xf numFmtId="0" fontId="3" fillId="34" borderId="0" xfId="60" applyFont="1" applyFill="1" applyAlignment="1">
      <alignment horizontal="center" vertical="center"/>
      <protection/>
    </xf>
    <xf numFmtId="0" fontId="3" fillId="34" borderId="0" xfId="60" applyFont="1" applyFill="1" applyAlignment="1">
      <alignment horizontal="center" vertical="center" shrinkToFit="1"/>
      <protection/>
    </xf>
    <xf numFmtId="0" fontId="11" fillId="34" borderId="0" xfId="0" applyFont="1" applyFill="1" applyAlignment="1">
      <alignment horizontal="center" vertical="center" shrinkToFit="1"/>
    </xf>
    <xf numFmtId="0" fontId="7" fillId="34" borderId="0" xfId="60" applyFont="1" applyFill="1" applyAlignment="1">
      <alignment horizontal="center" vertical="center" shrinkToFit="1"/>
      <protection/>
    </xf>
    <xf numFmtId="0" fontId="17" fillId="34" borderId="0" xfId="62" applyFont="1" applyFill="1" applyAlignment="1">
      <alignment horizontal="left" vertical="center"/>
      <protection/>
    </xf>
    <xf numFmtId="0" fontId="9" fillId="0" borderId="0" xfId="59" applyFont="1" applyAlignment="1">
      <alignment horizontal="center" vertical="center"/>
      <protection/>
    </xf>
    <xf numFmtId="0" fontId="19" fillId="34" borderId="0" xfId="59" applyFont="1" applyFill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3" xfId="62"/>
    <cellStyle name="Normal 3 2" xfId="63"/>
    <cellStyle name="Normal 4" xfId="64"/>
    <cellStyle name="Normal 5" xfId="65"/>
    <cellStyle name="Normal 6" xfId="66"/>
    <cellStyle name="Normal 7" xfId="67"/>
    <cellStyle name="Normal_Copy of sanh sach tot nghiep k4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209550</xdr:rowOff>
    </xdr:from>
    <xdr:to>
      <xdr:col>2</xdr:col>
      <xdr:colOff>933450</xdr:colOff>
      <xdr:row>1</xdr:row>
      <xdr:rowOff>209550</xdr:rowOff>
    </xdr:to>
    <xdr:sp>
      <xdr:nvSpPr>
        <xdr:cNvPr id="1" name="Straight Connector 1"/>
        <xdr:cNvSpPr>
          <a:spLocks/>
        </xdr:cNvSpPr>
      </xdr:nvSpPr>
      <xdr:spPr>
        <a:xfrm>
          <a:off x="619125" y="4095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304800</xdr:colOff>
      <xdr:row>1</xdr:row>
      <xdr:rowOff>209550</xdr:rowOff>
    </xdr:from>
    <xdr:to>
      <xdr:col>3</xdr:col>
      <xdr:colOff>66675</xdr:colOff>
      <xdr:row>1</xdr:row>
      <xdr:rowOff>209550</xdr:rowOff>
    </xdr:to>
    <xdr:sp>
      <xdr:nvSpPr>
        <xdr:cNvPr id="2" name="Straight Connector 3"/>
        <xdr:cNvSpPr>
          <a:spLocks/>
        </xdr:cNvSpPr>
      </xdr:nvSpPr>
      <xdr:spPr>
        <a:xfrm>
          <a:off x="685800" y="4095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10</xdr:col>
      <xdr:colOff>247650</xdr:colOff>
      <xdr:row>2</xdr:row>
      <xdr:rowOff>0</xdr:rowOff>
    </xdr:from>
    <xdr:to>
      <xdr:col>14</xdr:col>
      <xdr:colOff>219075</xdr:colOff>
      <xdr:row>2</xdr:row>
      <xdr:rowOff>0</xdr:rowOff>
    </xdr:to>
    <xdr:sp>
      <xdr:nvSpPr>
        <xdr:cNvPr id="3" name="Straight Connector 4"/>
        <xdr:cNvSpPr>
          <a:spLocks/>
        </xdr:cNvSpPr>
      </xdr:nvSpPr>
      <xdr:spPr>
        <a:xfrm>
          <a:off x="6400800" y="40957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</xdr:row>
      <xdr:rowOff>238125</xdr:rowOff>
    </xdr:from>
    <xdr:to>
      <xdr:col>2</xdr:col>
      <xdr:colOff>1019175</xdr:colOff>
      <xdr:row>1</xdr:row>
      <xdr:rowOff>238125</xdr:rowOff>
    </xdr:to>
    <xdr:sp>
      <xdr:nvSpPr>
        <xdr:cNvPr id="1" name="Straight Connector 2"/>
        <xdr:cNvSpPr>
          <a:spLocks/>
        </xdr:cNvSpPr>
      </xdr:nvSpPr>
      <xdr:spPr>
        <a:xfrm>
          <a:off x="676275" y="4381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10</xdr:col>
      <xdr:colOff>19050</xdr:colOff>
      <xdr:row>1</xdr:row>
      <xdr:rowOff>238125</xdr:rowOff>
    </xdr:from>
    <xdr:to>
      <xdr:col>14</xdr:col>
      <xdr:colOff>590550</xdr:colOff>
      <xdr:row>1</xdr:row>
      <xdr:rowOff>238125</xdr:rowOff>
    </xdr:to>
    <xdr:sp>
      <xdr:nvSpPr>
        <xdr:cNvPr id="2" name="Straight Connector 3"/>
        <xdr:cNvSpPr>
          <a:spLocks/>
        </xdr:cNvSpPr>
      </xdr:nvSpPr>
      <xdr:spPr>
        <a:xfrm>
          <a:off x="6419850" y="4381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238125</xdr:rowOff>
    </xdr:from>
    <xdr:to>
      <xdr:col>2</xdr:col>
      <xdr:colOff>923925</xdr:colOff>
      <xdr:row>1</xdr:row>
      <xdr:rowOff>238125</xdr:rowOff>
    </xdr:to>
    <xdr:sp>
      <xdr:nvSpPr>
        <xdr:cNvPr id="1" name="Straight Connector 1"/>
        <xdr:cNvSpPr>
          <a:spLocks/>
        </xdr:cNvSpPr>
      </xdr:nvSpPr>
      <xdr:spPr>
        <a:xfrm>
          <a:off x="685800" y="4381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485775</xdr:colOff>
      <xdr:row>1</xdr:row>
      <xdr:rowOff>238125</xdr:rowOff>
    </xdr:from>
    <xdr:to>
      <xdr:col>12</xdr:col>
      <xdr:colOff>504825</xdr:colOff>
      <xdr:row>1</xdr:row>
      <xdr:rowOff>238125</xdr:rowOff>
    </xdr:to>
    <xdr:sp>
      <xdr:nvSpPr>
        <xdr:cNvPr id="2" name="Straight Connector 2"/>
        <xdr:cNvSpPr>
          <a:spLocks/>
        </xdr:cNvSpPr>
      </xdr:nvSpPr>
      <xdr:spPr>
        <a:xfrm>
          <a:off x="5791200" y="4381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&#212;NG%20VI&#7878;C\D&#7918;%20LI&#7878;U%20L&#192;M%20VI&#7878;C%20ONLINE\X&#201;T%20T&#7888;T%20NGHI&#7878;P%20K52,K48,K47,CD16%20V&#192;%20CT2\X&#201;T%20T&#7888;T%20NGHI&#7878;P%20K52%20V&#192;%20KH&#211;A%20C&#360;%20(2019,2020)\T9-2021\T&#7889;t%20nghi&#7879;p%20T9_2021\Danh%20s&#225;ch%20n&#7907;%20HP%20CQ11_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&#212;NG%20VI&#7878;C\D&#7918;%20LI&#7878;U%20L&#192;M%20VI&#7878;C%20ONLINE\B&#224;n%20giao%20&#273;&#417;n%20xin%20x&#233;t%20t&#7889;t%20nghi&#7879;p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DS%20x&#233;t%20TN%20T10-2021(CT1)_201021_Kh&#225;n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1"/>
      <sheetName val="CT2"/>
    </sheetNames>
    <sheetDataSet>
      <sheetData sheetId="0">
        <row r="4">
          <cell r="B4" t="str">
            <v>16D100135</v>
          </cell>
        </row>
        <row r="5">
          <cell r="B5" t="str">
            <v>16D130279</v>
          </cell>
        </row>
        <row r="6">
          <cell r="B6" t="str">
            <v>16D180384</v>
          </cell>
        </row>
        <row r="7">
          <cell r="B7" t="str">
            <v>15D110251</v>
          </cell>
        </row>
        <row r="8">
          <cell r="B8" t="str">
            <v>16D130288</v>
          </cell>
        </row>
        <row r="9">
          <cell r="B9" t="str">
            <v>16D150576</v>
          </cell>
        </row>
        <row r="10">
          <cell r="B10" t="str">
            <v>16D100323</v>
          </cell>
        </row>
        <row r="11">
          <cell r="B11" t="str">
            <v>17D170079</v>
          </cell>
        </row>
        <row r="12">
          <cell r="B12" t="str">
            <v>17D190009</v>
          </cell>
        </row>
        <row r="13">
          <cell r="B13" t="str">
            <v>17D190221</v>
          </cell>
        </row>
        <row r="14">
          <cell r="B14" t="str">
            <v>16D140251</v>
          </cell>
        </row>
        <row r="15">
          <cell r="B15" t="str">
            <v>14D160406</v>
          </cell>
        </row>
        <row r="16">
          <cell r="B16" t="str">
            <v>14D240169</v>
          </cell>
        </row>
        <row r="17">
          <cell r="B17" t="str">
            <v>14D200240</v>
          </cell>
        </row>
        <row r="18">
          <cell r="B18" t="str">
            <v>16D150144</v>
          </cell>
        </row>
        <row r="19">
          <cell r="B19" t="str">
            <v>17D120186</v>
          </cell>
        </row>
        <row r="20">
          <cell r="B20" t="str">
            <v>17D190006</v>
          </cell>
        </row>
        <row r="21">
          <cell r="B21" t="str">
            <v>16D160369</v>
          </cell>
        </row>
        <row r="22">
          <cell r="B22" t="str">
            <v>16D200173</v>
          </cell>
        </row>
        <row r="23">
          <cell r="B23" t="str">
            <v>17D100319</v>
          </cell>
        </row>
        <row r="24">
          <cell r="B24" t="str">
            <v>16D140303</v>
          </cell>
        </row>
        <row r="25">
          <cell r="B25" t="str">
            <v>16D100105</v>
          </cell>
        </row>
        <row r="26">
          <cell r="B26" t="str">
            <v>16D130007</v>
          </cell>
        </row>
        <row r="27">
          <cell r="B27" t="str">
            <v>16D190037</v>
          </cell>
        </row>
        <row r="28">
          <cell r="B28" t="str">
            <v>16D140142</v>
          </cell>
        </row>
        <row r="29">
          <cell r="B29" t="str">
            <v>16D250048</v>
          </cell>
        </row>
        <row r="30">
          <cell r="B30" t="str">
            <v>16D150305</v>
          </cell>
        </row>
        <row r="31">
          <cell r="B31" t="str">
            <v>16D200164</v>
          </cell>
        </row>
        <row r="32">
          <cell r="B32" t="str">
            <v>16D155040</v>
          </cell>
        </row>
        <row r="33">
          <cell r="B33" t="str">
            <v>16D150544</v>
          </cell>
        </row>
        <row r="34">
          <cell r="B34" t="str">
            <v>17D200104</v>
          </cell>
        </row>
        <row r="35">
          <cell r="B35" t="str">
            <v>16D150213</v>
          </cell>
        </row>
        <row r="36">
          <cell r="B36" t="str">
            <v>16D150494</v>
          </cell>
        </row>
        <row r="37">
          <cell r="B37" t="str">
            <v>17D120001</v>
          </cell>
        </row>
        <row r="38">
          <cell r="B38" t="str">
            <v>17D150086</v>
          </cell>
        </row>
        <row r="39">
          <cell r="B39" t="str">
            <v>17D150214</v>
          </cell>
        </row>
        <row r="40">
          <cell r="B40" t="str">
            <v>16D110006</v>
          </cell>
        </row>
        <row r="41">
          <cell r="B41" t="str">
            <v>16D120403</v>
          </cell>
        </row>
        <row r="42">
          <cell r="B42" t="str">
            <v>15D220122</v>
          </cell>
        </row>
        <row r="43">
          <cell r="B43" t="str">
            <v>16D120354</v>
          </cell>
        </row>
        <row r="44">
          <cell r="B44" t="str">
            <v>16D130086</v>
          </cell>
        </row>
        <row r="45">
          <cell r="B45" t="str">
            <v>16D110046</v>
          </cell>
        </row>
        <row r="46">
          <cell r="B46" t="str">
            <v>17D110144</v>
          </cell>
        </row>
        <row r="47">
          <cell r="B47" t="str">
            <v>17D120163</v>
          </cell>
        </row>
        <row r="48">
          <cell r="B48" t="str">
            <v>16D120016</v>
          </cell>
        </row>
        <row r="49">
          <cell r="B49" t="str">
            <v>17D210071</v>
          </cell>
        </row>
        <row r="50">
          <cell r="B50" t="str">
            <v>16D180456</v>
          </cell>
        </row>
        <row r="51">
          <cell r="B51" t="str">
            <v>16D250088</v>
          </cell>
        </row>
        <row r="52">
          <cell r="B52" t="str">
            <v>17D100388</v>
          </cell>
        </row>
        <row r="53">
          <cell r="B53" t="str">
            <v>16D180048</v>
          </cell>
        </row>
        <row r="54">
          <cell r="B54" t="str">
            <v>16D180504</v>
          </cell>
        </row>
        <row r="55">
          <cell r="B55" t="str">
            <v>17D180274</v>
          </cell>
        </row>
        <row r="56">
          <cell r="B56" t="str">
            <v>16D120061</v>
          </cell>
        </row>
        <row r="57">
          <cell r="B57" t="str">
            <v>16D150495</v>
          </cell>
        </row>
        <row r="58">
          <cell r="B58" t="str">
            <v>16D160053</v>
          </cell>
        </row>
        <row r="59">
          <cell r="B59" t="str">
            <v>16D160315</v>
          </cell>
        </row>
        <row r="60">
          <cell r="B60" t="str">
            <v>16D140216</v>
          </cell>
        </row>
        <row r="61">
          <cell r="B61" t="str">
            <v>16D140294</v>
          </cell>
        </row>
        <row r="62">
          <cell r="B62" t="str">
            <v>16D140335</v>
          </cell>
        </row>
        <row r="63">
          <cell r="B63" t="str">
            <v>16D170119</v>
          </cell>
        </row>
        <row r="64">
          <cell r="B64" t="str">
            <v>16D190191</v>
          </cell>
        </row>
        <row r="65">
          <cell r="B65" t="str">
            <v>17D180033</v>
          </cell>
        </row>
        <row r="66">
          <cell r="B66" t="str">
            <v>17D150190</v>
          </cell>
        </row>
        <row r="67">
          <cell r="B67" t="str">
            <v>17D180163</v>
          </cell>
        </row>
        <row r="68">
          <cell r="B68" t="str">
            <v>17D200208</v>
          </cell>
        </row>
        <row r="69">
          <cell r="B69" t="str">
            <v>17D100444</v>
          </cell>
        </row>
        <row r="70">
          <cell r="B70" t="str">
            <v>17D260205</v>
          </cell>
        </row>
        <row r="71">
          <cell r="B71" t="str">
            <v>17D100152</v>
          </cell>
        </row>
        <row r="72">
          <cell r="B72" t="str">
            <v>17D150342</v>
          </cell>
        </row>
        <row r="73">
          <cell r="B73" t="str">
            <v>17D200142</v>
          </cell>
        </row>
        <row r="74">
          <cell r="B74" t="str">
            <v>17D200150</v>
          </cell>
        </row>
        <row r="75">
          <cell r="B75" t="str">
            <v>15D160025</v>
          </cell>
        </row>
        <row r="76">
          <cell r="B76" t="str">
            <v>17D120076</v>
          </cell>
        </row>
        <row r="77">
          <cell r="B77" t="str">
            <v>16D140330</v>
          </cell>
        </row>
        <row r="78">
          <cell r="B78" t="str">
            <v>17D200209</v>
          </cell>
        </row>
        <row r="79">
          <cell r="B79" t="str">
            <v>17D160148</v>
          </cell>
        </row>
        <row r="80">
          <cell r="B80" t="str">
            <v>17D180012</v>
          </cell>
        </row>
        <row r="81">
          <cell r="B81" t="str">
            <v>17D200147</v>
          </cell>
        </row>
        <row r="82">
          <cell r="B82" t="str">
            <v>16D120122</v>
          </cell>
        </row>
        <row r="83">
          <cell r="B83" t="str">
            <v>17D120092</v>
          </cell>
        </row>
        <row r="84">
          <cell r="B84" t="str">
            <v>17D180048</v>
          </cell>
        </row>
        <row r="85">
          <cell r="B85" t="str">
            <v>16D190067</v>
          </cell>
        </row>
        <row r="86">
          <cell r="B86" t="str">
            <v>16D140227</v>
          </cell>
        </row>
        <row r="87">
          <cell r="B87" t="str">
            <v>17D110086</v>
          </cell>
        </row>
        <row r="88">
          <cell r="B88" t="str">
            <v>17D210152</v>
          </cell>
        </row>
        <row r="89">
          <cell r="B89" t="str">
            <v>17D160279</v>
          </cell>
        </row>
        <row r="90">
          <cell r="B90" t="str">
            <v>17D200133</v>
          </cell>
        </row>
        <row r="91">
          <cell r="B91" t="str">
            <v>17D110182</v>
          </cell>
        </row>
        <row r="92">
          <cell r="B92" t="str">
            <v>17D110149</v>
          </cell>
        </row>
        <row r="93">
          <cell r="B93" t="str">
            <v>16D210005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Đơn T5"/>
      <sheetName val="Đơn T10"/>
    </sheetNames>
    <sheetDataSet>
      <sheetData sheetId="1">
        <row r="7">
          <cell r="C7" t="str">
            <v>15D180281</v>
          </cell>
        </row>
        <row r="8">
          <cell r="C8" t="str">
            <v>D15D200083</v>
          </cell>
        </row>
        <row r="9">
          <cell r="C9" t="str">
            <v>16D120351</v>
          </cell>
        </row>
        <row r="10">
          <cell r="C10" t="str">
            <v>17D160244</v>
          </cell>
        </row>
        <row r="11">
          <cell r="C11" t="str">
            <v>15D210173</v>
          </cell>
        </row>
        <row r="12">
          <cell r="C12" t="str">
            <v>17D180269</v>
          </cell>
        </row>
        <row r="13">
          <cell r="C13" t="str">
            <v>16D170178</v>
          </cell>
        </row>
        <row r="14">
          <cell r="C14" t="str">
            <v>16D130113</v>
          </cell>
        </row>
        <row r="15">
          <cell r="C15" t="str">
            <v>N15D130302</v>
          </cell>
        </row>
        <row r="16">
          <cell r="C16" t="str">
            <v>17D100104</v>
          </cell>
        </row>
        <row r="17">
          <cell r="C17" t="str">
            <v>16D150728</v>
          </cell>
        </row>
        <row r="18">
          <cell r="C18" t="str">
            <v>15D105052</v>
          </cell>
        </row>
        <row r="19">
          <cell r="C19" t="str">
            <v>17D160391</v>
          </cell>
        </row>
        <row r="20">
          <cell r="C20" t="str">
            <v>15D120001</v>
          </cell>
        </row>
        <row r="21">
          <cell r="C21" t="str">
            <v>17D100447</v>
          </cell>
        </row>
        <row r="22">
          <cell r="C22" t="str">
            <v>17D180202</v>
          </cell>
        </row>
        <row r="23">
          <cell r="C23" t="str">
            <v>17D180213</v>
          </cell>
        </row>
        <row r="24">
          <cell r="C24" t="str">
            <v>17D210258</v>
          </cell>
        </row>
        <row r="25">
          <cell r="C25" t="str">
            <v>16D250247</v>
          </cell>
        </row>
        <row r="26">
          <cell r="C26" t="str">
            <v>15D180014</v>
          </cell>
        </row>
        <row r="27">
          <cell r="C27" t="str">
            <v>17D110205</v>
          </cell>
        </row>
        <row r="28">
          <cell r="C28" t="str">
            <v>17D180269</v>
          </cell>
        </row>
        <row r="29">
          <cell r="C29" t="str">
            <v>17D210320</v>
          </cell>
        </row>
        <row r="30">
          <cell r="C30" t="str">
            <v>17D250215</v>
          </cell>
        </row>
        <row r="31">
          <cell r="C31" t="str">
            <v>17D110184</v>
          </cell>
        </row>
        <row r="32">
          <cell r="C32" t="str">
            <v>17D110205</v>
          </cell>
        </row>
        <row r="33">
          <cell r="C33" t="str">
            <v>16D120244</v>
          </cell>
        </row>
        <row r="34">
          <cell r="C34" t="str">
            <v>16D160003</v>
          </cell>
        </row>
        <row r="35">
          <cell r="C35" t="str">
            <v>16D170384</v>
          </cell>
        </row>
        <row r="36">
          <cell r="C36" t="str">
            <v>17D155003</v>
          </cell>
        </row>
        <row r="37">
          <cell r="C37" t="str">
            <v>16D180118</v>
          </cell>
        </row>
        <row r="38">
          <cell r="C38" t="str">
            <v>15D210327</v>
          </cell>
        </row>
        <row r="39">
          <cell r="C39" t="str">
            <v>17D110271</v>
          </cell>
        </row>
        <row r="40">
          <cell r="C40" t="str">
            <v>17D210010</v>
          </cell>
        </row>
        <row r="41">
          <cell r="C41" t="str">
            <v>17D150037</v>
          </cell>
        </row>
        <row r="42">
          <cell r="C42" t="str">
            <v>15D250226</v>
          </cell>
        </row>
        <row r="43">
          <cell r="C43" t="str">
            <v>17D110220</v>
          </cell>
        </row>
        <row r="44">
          <cell r="C44" t="str">
            <v>17D220003</v>
          </cell>
        </row>
        <row r="45">
          <cell r="C45" t="str">
            <v>16D160142</v>
          </cell>
        </row>
        <row r="46">
          <cell r="C46" t="str">
            <v>17D220141</v>
          </cell>
        </row>
        <row r="47">
          <cell r="C47" t="str">
            <v>17D155005</v>
          </cell>
        </row>
        <row r="48">
          <cell r="C48" t="str">
            <v>17D160007</v>
          </cell>
        </row>
        <row r="49">
          <cell r="C49" t="str">
            <v>17D110215</v>
          </cell>
        </row>
        <row r="50">
          <cell r="C50" t="str">
            <v>16D170293</v>
          </cell>
        </row>
        <row r="51">
          <cell r="C51" t="str">
            <v>16D110042</v>
          </cell>
        </row>
        <row r="52">
          <cell r="C52" t="str">
            <v>17D160106</v>
          </cell>
        </row>
        <row r="53">
          <cell r="C53" t="str">
            <v>17D220141</v>
          </cell>
        </row>
        <row r="54">
          <cell r="C54" t="str">
            <v>17D110318</v>
          </cell>
        </row>
        <row r="55">
          <cell r="C55" t="str">
            <v>15D120284</v>
          </cell>
        </row>
        <row r="56">
          <cell r="C56" t="str">
            <v>17D110270</v>
          </cell>
        </row>
        <row r="57">
          <cell r="C57" t="str">
            <v>16D100574</v>
          </cell>
        </row>
        <row r="58">
          <cell r="C58" t="str">
            <v>17D260081</v>
          </cell>
        </row>
        <row r="59">
          <cell r="C59" t="str">
            <v>16D130007</v>
          </cell>
        </row>
        <row r="60">
          <cell r="C60" t="str">
            <v>17D150243</v>
          </cell>
        </row>
        <row r="61">
          <cell r="C61" t="str">
            <v>17D105079</v>
          </cell>
        </row>
        <row r="62">
          <cell r="C62" t="str">
            <v>17D150216</v>
          </cell>
        </row>
        <row r="63">
          <cell r="C63" t="str">
            <v>16D180068</v>
          </cell>
        </row>
        <row r="64">
          <cell r="C64" t="str">
            <v>17D250220</v>
          </cell>
        </row>
        <row r="65">
          <cell r="C65" t="str">
            <v>17D107005</v>
          </cell>
        </row>
        <row r="66">
          <cell r="C66" t="str">
            <v>17D130116</v>
          </cell>
        </row>
        <row r="67">
          <cell r="C67" t="str">
            <v>17D150144</v>
          </cell>
        </row>
        <row r="68">
          <cell r="C68" t="str">
            <v>17D120221</v>
          </cell>
        </row>
        <row r="69">
          <cell r="C69" t="str">
            <v>17D110340</v>
          </cell>
        </row>
        <row r="70">
          <cell r="C70" t="str">
            <v>17D200064</v>
          </cell>
        </row>
        <row r="71">
          <cell r="C71" t="str">
            <v>17D260047</v>
          </cell>
        </row>
        <row r="72">
          <cell r="C72" t="str">
            <v>17D100448</v>
          </cell>
        </row>
        <row r="73">
          <cell r="C73" t="str">
            <v>17D130323</v>
          </cell>
        </row>
        <row r="74">
          <cell r="C74" t="str">
            <v>17D160078</v>
          </cell>
        </row>
        <row r="75">
          <cell r="C75" t="str">
            <v>17D150306</v>
          </cell>
        </row>
        <row r="76">
          <cell r="C76" t="str">
            <v>16D140102</v>
          </cell>
        </row>
        <row r="77">
          <cell r="C77" t="str">
            <v>17D160209</v>
          </cell>
        </row>
        <row r="78">
          <cell r="C78" t="str">
            <v>16D150588</v>
          </cell>
        </row>
        <row r="79">
          <cell r="C79" t="str">
            <v>16D150140</v>
          </cell>
        </row>
        <row r="80">
          <cell r="C80" t="str">
            <v>18D180202</v>
          </cell>
        </row>
        <row r="81">
          <cell r="C81" t="str">
            <v>17D200165</v>
          </cell>
        </row>
        <row r="82">
          <cell r="C82" t="str">
            <v>17D130046</v>
          </cell>
        </row>
        <row r="83">
          <cell r="C83" t="str">
            <v>17D110150</v>
          </cell>
        </row>
        <row r="84">
          <cell r="C84" t="str">
            <v>17D150082</v>
          </cell>
        </row>
        <row r="85">
          <cell r="C85" t="str">
            <v>17D200197</v>
          </cell>
        </row>
        <row r="86">
          <cell r="C86" t="str">
            <v>16D100182</v>
          </cell>
        </row>
        <row r="87">
          <cell r="C87" t="str">
            <v>15D105052</v>
          </cell>
        </row>
        <row r="88">
          <cell r="C88" t="str">
            <v>14D200085</v>
          </cell>
        </row>
        <row r="89">
          <cell r="C89" t="str">
            <v>17D110161</v>
          </cell>
        </row>
        <row r="90">
          <cell r="C90" t="str">
            <v>16D170073</v>
          </cell>
        </row>
        <row r="91">
          <cell r="C91" t="str">
            <v>17D150179</v>
          </cell>
        </row>
        <row r="92">
          <cell r="C92" t="str">
            <v>16D110201</v>
          </cell>
        </row>
        <row r="93">
          <cell r="C93" t="str">
            <v>17D260089</v>
          </cell>
        </row>
        <row r="94">
          <cell r="C94" t="str">
            <v>17D160092</v>
          </cell>
        </row>
        <row r="95">
          <cell r="C95" t="str">
            <v>17D150089</v>
          </cell>
        </row>
        <row r="96">
          <cell r="C96" t="str">
            <v>14D240041</v>
          </cell>
        </row>
        <row r="97">
          <cell r="C97" t="str">
            <v>17D200086</v>
          </cell>
        </row>
        <row r="98">
          <cell r="C98" t="str">
            <v>17D260116</v>
          </cell>
        </row>
        <row r="99">
          <cell r="C99" t="str">
            <v>17D170150</v>
          </cell>
        </row>
        <row r="100">
          <cell r="C100" t="str">
            <v>17D210146</v>
          </cell>
        </row>
        <row r="101">
          <cell r="C101" t="str">
            <v>17D170209</v>
          </cell>
        </row>
        <row r="102">
          <cell r="C102" t="str">
            <v>17D200161</v>
          </cell>
        </row>
        <row r="103">
          <cell r="C103" t="str">
            <v>14D190528</v>
          </cell>
        </row>
        <row r="104">
          <cell r="C104" t="str">
            <v>15D160236</v>
          </cell>
        </row>
        <row r="105">
          <cell r="C105" t="str">
            <v>D16D100426</v>
          </cell>
        </row>
        <row r="106">
          <cell r="C106" t="str">
            <v>14D150216</v>
          </cell>
        </row>
        <row r="107">
          <cell r="C107" t="str">
            <v>17D260039</v>
          </cell>
        </row>
        <row r="108">
          <cell r="C108" t="str">
            <v>17D170330</v>
          </cell>
        </row>
        <row r="109">
          <cell r="C109" t="str">
            <v>17D140079</v>
          </cell>
        </row>
        <row r="110">
          <cell r="C110" t="str">
            <v>14D155047</v>
          </cell>
        </row>
        <row r="111">
          <cell r="C111" t="str">
            <v>14D130362</v>
          </cell>
        </row>
        <row r="112">
          <cell r="C112" t="str">
            <v>15D220122</v>
          </cell>
        </row>
        <row r="113">
          <cell r="C113" t="str">
            <v>17D160268</v>
          </cell>
        </row>
        <row r="114">
          <cell r="C114" t="str">
            <v>15D105102</v>
          </cell>
        </row>
        <row r="115">
          <cell r="C115" t="str">
            <v>15D110101</v>
          </cell>
        </row>
        <row r="116">
          <cell r="C116" t="str">
            <v>15D180120</v>
          </cell>
        </row>
        <row r="117">
          <cell r="C117" t="str">
            <v>17D110145</v>
          </cell>
        </row>
        <row r="118">
          <cell r="C118" t="str">
            <v>14D190359</v>
          </cell>
        </row>
        <row r="119">
          <cell r="C119" t="str">
            <v>17D170309</v>
          </cell>
        </row>
        <row r="120">
          <cell r="C120" t="str">
            <v>17D160195</v>
          </cell>
        </row>
        <row r="121">
          <cell r="C121" t="str">
            <v>14D130365</v>
          </cell>
        </row>
        <row r="122">
          <cell r="C122" t="str">
            <v>14D240169</v>
          </cell>
        </row>
        <row r="123">
          <cell r="C123" t="str">
            <v>17D170332</v>
          </cell>
        </row>
        <row r="124">
          <cell r="C124" t="str">
            <v>17D155030</v>
          </cell>
        </row>
        <row r="125">
          <cell r="C125" t="str">
            <v>15D170029</v>
          </cell>
        </row>
        <row r="126">
          <cell r="C126" t="str">
            <v>14D240235</v>
          </cell>
        </row>
        <row r="127">
          <cell r="C127" t="str">
            <v>14D220032</v>
          </cell>
        </row>
        <row r="128">
          <cell r="C128" t="str">
            <v>14D150412</v>
          </cell>
        </row>
        <row r="129">
          <cell r="C129" t="str">
            <v>17D260002</v>
          </cell>
        </row>
        <row r="130">
          <cell r="C130" t="str">
            <v>17D110269</v>
          </cell>
        </row>
        <row r="131">
          <cell r="C131" t="str">
            <v>14D170378</v>
          </cell>
        </row>
        <row r="132">
          <cell r="C132" t="str">
            <v>16D170397</v>
          </cell>
        </row>
        <row r="133">
          <cell r="C133" t="str">
            <v>17D210019</v>
          </cell>
        </row>
        <row r="134">
          <cell r="C134" t="str">
            <v>15D100252</v>
          </cell>
        </row>
        <row r="135">
          <cell r="C135" t="str">
            <v>17D160132</v>
          </cell>
        </row>
        <row r="136">
          <cell r="C136" t="str">
            <v>15D110124</v>
          </cell>
        </row>
        <row r="137">
          <cell r="C137" t="str">
            <v>15D110005</v>
          </cell>
        </row>
        <row r="138">
          <cell r="C138" t="str">
            <v>15D150223</v>
          </cell>
        </row>
        <row r="139">
          <cell r="C139" t="str">
            <v>15D250093</v>
          </cell>
        </row>
        <row r="140">
          <cell r="C140" t="str">
            <v>17D155028</v>
          </cell>
        </row>
        <row r="141">
          <cell r="C141" t="str">
            <v>16D170088</v>
          </cell>
        </row>
        <row r="142">
          <cell r="C142" t="str">
            <v>17D130029</v>
          </cell>
        </row>
        <row r="143">
          <cell r="C143" t="str">
            <v>15D110071</v>
          </cell>
        </row>
        <row r="144">
          <cell r="C144" t="str">
            <v>17D185025</v>
          </cell>
        </row>
        <row r="145">
          <cell r="C145" t="str">
            <v>17D160282</v>
          </cell>
        </row>
        <row r="146">
          <cell r="C146" t="str">
            <v>H16D200088</v>
          </cell>
        </row>
        <row r="147">
          <cell r="C147" t="str">
            <v>17D130047</v>
          </cell>
        </row>
        <row r="148">
          <cell r="C148" t="str">
            <v>17D185016</v>
          </cell>
        </row>
        <row r="149">
          <cell r="C149" t="str">
            <v>15D220120</v>
          </cell>
        </row>
        <row r="150">
          <cell r="C150" t="str">
            <v>16D100650</v>
          </cell>
        </row>
        <row r="151">
          <cell r="C151" t="str">
            <v>16D100415</v>
          </cell>
        </row>
        <row r="152">
          <cell r="C152" t="str">
            <v>17D180075</v>
          </cell>
        </row>
        <row r="153">
          <cell r="C153" t="str">
            <v>17D100071</v>
          </cell>
        </row>
        <row r="154">
          <cell r="C154" t="str">
            <v>17D185009</v>
          </cell>
        </row>
        <row r="155">
          <cell r="C155" t="str">
            <v>16D140147</v>
          </cell>
        </row>
        <row r="156">
          <cell r="C156" t="str">
            <v>17D180149</v>
          </cell>
        </row>
        <row r="157">
          <cell r="C157" t="str">
            <v>17D185001</v>
          </cell>
        </row>
        <row r="158">
          <cell r="C158" t="str">
            <v>17D180166</v>
          </cell>
        </row>
        <row r="159">
          <cell r="C159" t="str">
            <v>17D140232</v>
          </cell>
        </row>
        <row r="160">
          <cell r="C160" t="str">
            <v>16D180222</v>
          </cell>
        </row>
        <row r="161">
          <cell r="C161" t="str">
            <v>H15D200056</v>
          </cell>
        </row>
        <row r="162">
          <cell r="C162" t="str">
            <v>16D200113</v>
          </cell>
        </row>
        <row r="163">
          <cell r="C163" t="str">
            <v>17D140240</v>
          </cell>
        </row>
        <row r="164">
          <cell r="C164" t="str">
            <v>16D110017</v>
          </cell>
        </row>
        <row r="165">
          <cell r="C165" t="str">
            <v>17d190033</v>
          </cell>
        </row>
        <row r="166">
          <cell r="C166" t="str">
            <v>16D150314</v>
          </cell>
        </row>
        <row r="167">
          <cell r="C167" t="str">
            <v>17D150472</v>
          </cell>
        </row>
        <row r="168">
          <cell r="C168" t="str">
            <v>16D120002</v>
          </cell>
        </row>
        <row r="169">
          <cell r="C169" t="str">
            <v>17D180091</v>
          </cell>
        </row>
        <row r="170">
          <cell r="C170" t="str">
            <v>17D180093</v>
          </cell>
        </row>
        <row r="171">
          <cell r="C171" t="str">
            <v>17D200213</v>
          </cell>
        </row>
        <row r="172">
          <cell r="C172" t="str">
            <v>17D260096</v>
          </cell>
        </row>
        <row r="173">
          <cell r="C173" t="str">
            <v>16D150332</v>
          </cell>
        </row>
        <row r="174">
          <cell r="C174" t="str">
            <v>17D160141</v>
          </cell>
        </row>
        <row r="175">
          <cell r="C175" t="str">
            <v>17D200124</v>
          </cell>
        </row>
        <row r="176">
          <cell r="C176" t="str">
            <v>16D150104</v>
          </cell>
        </row>
        <row r="177">
          <cell r="C177" t="str">
            <v>17D190007</v>
          </cell>
        </row>
        <row r="178">
          <cell r="C178" t="str">
            <v>17D190037</v>
          </cell>
        </row>
        <row r="179">
          <cell r="C179" t="str">
            <v>17D190024</v>
          </cell>
        </row>
        <row r="180">
          <cell r="C180" t="str">
            <v>17D180178</v>
          </cell>
        </row>
        <row r="181">
          <cell r="C181" t="str">
            <v>16D200049</v>
          </cell>
        </row>
        <row r="182">
          <cell r="C182" t="str">
            <v>16D190001</v>
          </cell>
        </row>
        <row r="183">
          <cell r="C183" t="str">
            <v>17D140006</v>
          </cell>
        </row>
        <row r="184">
          <cell r="C184" t="str">
            <v>16D190009</v>
          </cell>
        </row>
        <row r="185">
          <cell r="C185" t="str">
            <v>17D160069</v>
          </cell>
        </row>
        <row r="186">
          <cell r="C186" t="str">
            <v>17D200226</v>
          </cell>
        </row>
        <row r="187">
          <cell r="C187" t="str">
            <v>16D190066</v>
          </cell>
        </row>
        <row r="188">
          <cell r="C188" t="str">
            <v>16D210182</v>
          </cell>
        </row>
        <row r="189">
          <cell r="C189" t="str">
            <v>17D250203</v>
          </cell>
        </row>
        <row r="190">
          <cell r="C190" t="str">
            <v>16D120008</v>
          </cell>
        </row>
        <row r="191">
          <cell r="C191" t="str">
            <v>17D210005</v>
          </cell>
        </row>
        <row r="192">
          <cell r="C192" t="str">
            <v>16D150307</v>
          </cell>
        </row>
        <row r="193">
          <cell r="C193" t="str">
            <v>16D200190</v>
          </cell>
        </row>
        <row r="194">
          <cell r="C194" t="str">
            <v>17D180149</v>
          </cell>
        </row>
        <row r="195">
          <cell r="C195" t="str">
            <v>17D180139</v>
          </cell>
        </row>
        <row r="196">
          <cell r="C196" t="str">
            <v>16D150565</v>
          </cell>
        </row>
        <row r="197">
          <cell r="C197" t="str">
            <v>17D180131</v>
          </cell>
        </row>
        <row r="198">
          <cell r="C198" t="str">
            <v>16D120242</v>
          </cell>
        </row>
        <row r="199">
          <cell r="C199" t="str">
            <v>16D160215</v>
          </cell>
        </row>
        <row r="200">
          <cell r="C200" t="str">
            <v>16D150422</v>
          </cell>
        </row>
        <row r="201">
          <cell r="C201" t="str">
            <v>17D140092</v>
          </cell>
        </row>
        <row r="202">
          <cell r="C202" t="str">
            <v>16D100448</v>
          </cell>
        </row>
        <row r="203">
          <cell r="C203" t="str">
            <v>17D190013</v>
          </cell>
        </row>
        <row r="204">
          <cell r="C204" t="str">
            <v>17D120098</v>
          </cell>
        </row>
        <row r="205">
          <cell r="C205" t="str">
            <v>16D160018</v>
          </cell>
        </row>
        <row r="206">
          <cell r="C206" t="str">
            <v>17D150084</v>
          </cell>
        </row>
        <row r="207">
          <cell r="C207" t="str">
            <v>16D100341</v>
          </cell>
        </row>
        <row r="208">
          <cell r="C208" t="str">
            <v>17D180142</v>
          </cell>
        </row>
        <row r="209">
          <cell r="C209" t="str">
            <v>17D190211</v>
          </cell>
        </row>
        <row r="210">
          <cell r="C210" t="str">
            <v>16D180288</v>
          </cell>
        </row>
        <row r="211">
          <cell r="C211" t="str">
            <v>17D180177</v>
          </cell>
        </row>
        <row r="212">
          <cell r="C212" t="str">
            <v>16D210145</v>
          </cell>
        </row>
        <row r="213">
          <cell r="C213" t="str">
            <v>17D180295</v>
          </cell>
        </row>
        <row r="214">
          <cell r="C214" t="str">
            <v>17D160144</v>
          </cell>
        </row>
        <row r="215">
          <cell r="C215" t="str">
            <v>16D210018</v>
          </cell>
        </row>
        <row r="216">
          <cell r="C216" t="str">
            <v>16D150365</v>
          </cell>
        </row>
        <row r="217">
          <cell r="C217" t="str">
            <v>16D150229</v>
          </cell>
        </row>
        <row r="218">
          <cell r="C218" t="str">
            <v>16D200087</v>
          </cell>
        </row>
        <row r="219">
          <cell r="C219" t="str">
            <v>15D220054</v>
          </cell>
        </row>
        <row r="220">
          <cell r="C220" t="str">
            <v>16D100085</v>
          </cell>
        </row>
        <row r="221">
          <cell r="C221" t="str">
            <v>16D130186</v>
          </cell>
        </row>
        <row r="222">
          <cell r="C222" t="str">
            <v>16D140163</v>
          </cell>
        </row>
        <row r="223">
          <cell r="C223" t="str">
            <v>16D210161</v>
          </cell>
        </row>
        <row r="224">
          <cell r="C224" t="str">
            <v>17D110310</v>
          </cell>
        </row>
        <row r="225">
          <cell r="C225" t="str">
            <v>16D150546</v>
          </cell>
        </row>
        <row r="226">
          <cell r="C226" t="str">
            <v>16D160207</v>
          </cell>
        </row>
        <row r="227">
          <cell r="C227" t="str">
            <v>15D220053</v>
          </cell>
        </row>
        <row r="228">
          <cell r="C228" t="str">
            <v>16D100581</v>
          </cell>
        </row>
        <row r="229">
          <cell r="C229" t="str">
            <v>16D250161</v>
          </cell>
        </row>
        <row r="230">
          <cell r="C230" t="str">
            <v>16D220004</v>
          </cell>
        </row>
        <row r="231">
          <cell r="C231" t="str">
            <v>17D200126</v>
          </cell>
        </row>
        <row r="232">
          <cell r="C232" t="str">
            <v>16D150062</v>
          </cell>
        </row>
        <row r="233">
          <cell r="C233" t="str">
            <v>16D140085</v>
          </cell>
        </row>
        <row r="234">
          <cell r="C234" t="str">
            <v>14D220052</v>
          </cell>
        </row>
        <row r="235">
          <cell r="C235" t="str">
            <v>16D220021</v>
          </cell>
        </row>
        <row r="236">
          <cell r="C236" t="str">
            <v>15D220261</v>
          </cell>
        </row>
        <row r="237">
          <cell r="C237" t="str">
            <v>16D100266</v>
          </cell>
        </row>
        <row r="238">
          <cell r="C238" t="str">
            <v>16D180488</v>
          </cell>
        </row>
        <row r="239">
          <cell r="C239" t="str">
            <v>16D120035</v>
          </cell>
        </row>
        <row r="240">
          <cell r="C240" t="str">
            <v>16D190190</v>
          </cell>
        </row>
        <row r="241">
          <cell r="C241" t="str">
            <v>17D190013</v>
          </cell>
        </row>
        <row r="242">
          <cell r="C242" t="str">
            <v>15D210108</v>
          </cell>
        </row>
        <row r="243">
          <cell r="C243" t="str">
            <v>17D220096</v>
          </cell>
        </row>
        <row r="244">
          <cell r="C244" t="str">
            <v>16D210098</v>
          </cell>
        </row>
        <row r="245">
          <cell r="C245" t="str">
            <v>16D160231</v>
          </cell>
        </row>
        <row r="246">
          <cell r="C246" t="str">
            <v>16D180285</v>
          </cell>
        </row>
        <row r="247">
          <cell r="C247" t="str">
            <v>16D180384</v>
          </cell>
        </row>
        <row r="248">
          <cell r="C248" t="str">
            <v>16D100374</v>
          </cell>
        </row>
        <row r="249">
          <cell r="C249" t="str">
            <v>15D220271</v>
          </cell>
        </row>
        <row r="250">
          <cell r="C250" t="str">
            <v>17D180169</v>
          </cell>
        </row>
        <row r="251">
          <cell r="C251" t="str">
            <v>15D220163</v>
          </cell>
        </row>
        <row r="252">
          <cell r="C252" t="str">
            <v>16D120108</v>
          </cell>
        </row>
        <row r="253">
          <cell r="C253" t="str">
            <v>16D100136</v>
          </cell>
        </row>
        <row r="254">
          <cell r="C254" t="str">
            <v>16D160275</v>
          </cell>
        </row>
        <row r="255">
          <cell r="C255" t="str">
            <v>16D210100</v>
          </cell>
        </row>
        <row r="256">
          <cell r="C256" t="str">
            <v>15D220192</v>
          </cell>
        </row>
        <row r="257">
          <cell r="C257" t="str">
            <v>16D190003</v>
          </cell>
        </row>
        <row r="258">
          <cell r="C258" t="str">
            <v>16D150023</v>
          </cell>
        </row>
        <row r="259">
          <cell r="C259" t="str">
            <v>17D140018</v>
          </cell>
        </row>
        <row r="260">
          <cell r="C260" t="str">
            <v>16D100444</v>
          </cell>
        </row>
        <row r="261">
          <cell r="C261" t="str">
            <v>17D100424</v>
          </cell>
        </row>
        <row r="262">
          <cell r="C262" t="str">
            <v>17D190022</v>
          </cell>
        </row>
        <row r="263">
          <cell r="C263" t="str">
            <v>16D180284</v>
          </cell>
        </row>
        <row r="264">
          <cell r="C264" t="str">
            <v>16D210222</v>
          </cell>
        </row>
        <row r="265">
          <cell r="C265" t="str">
            <v>16D120142</v>
          </cell>
        </row>
        <row r="266">
          <cell r="C266" t="str">
            <v>16D140107</v>
          </cell>
        </row>
        <row r="267">
          <cell r="C267" t="str">
            <v>16D220065</v>
          </cell>
        </row>
        <row r="268">
          <cell r="C268" t="str">
            <v>16D150473</v>
          </cell>
        </row>
        <row r="269">
          <cell r="C269" t="str">
            <v>16D120242</v>
          </cell>
        </row>
        <row r="270">
          <cell r="C270" t="str">
            <v>17D220037</v>
          </cell>
        </row>
        <row r="271">
          <cell r="C271" t="str">
            <v>17D170088</v>
          </cell>
        </row>
        <row r="272">
          <cell r="C272" t="str">
            <v>17D160144</v>
          </cell>
        </row>
        <row r="273">
          <cell r="C273" t="str">
            <v>17D160128</v>
          </cell>
        </row>
        <row r="274">
          <cell r="C274" t="str">
            <v>17D180147</v>
          </cell>
        </row>
        <row r="275">
          <cell r="C275" t="str">
            <v>16D120144</v>
          </cell>
        </row>
        <row r="276">
          <cell r="C276" t="str">
            <v>16D150546</v>
          </cell>
        </row>
        <row r="277">
          <cell r="C277" t="str">
            <v>16D210180</v>
          </cell>
        </row>
        <row r="278">
          <cell r="C278" t="str">
            <v>17D140013</v>
          </cell>
        </row>
        <row r="279">
          <cell r="C279" t="str">
            <v>16D200249</v>
          </cell>
        </row>
        <row r="280">
          <cell r="C280" t="str">
            <v>17D140013</v>
          </cell>
        </row>
        <row r="281">
          <cell r="C281" t="str">
            <v>16D100378</v>
          </cell>
        </row>
        <row r="282">
          <cell r="C282" t="str">
            <v>15D160172</v>
          </cell>
        </row>
        <row r="283">
          <cell r="C283" t="str">
            <v>16D110213</v>
          </cell>
        </row>
        <row r="284">
          <cell r="C284" t="str">
            <v>D15D100072</v>
          </cell>
        </row>
        <row r="285">
          <cell r="C285" t="str">
            <v>16D140186</v>
          </cell>
        </row>
        <row r="286">
          <cell r="C286" t="str">
            <v>17D140173</v>
          </cell>
        </row>
        <row r="287">
          <cell r="C287" t="str">
            <v>16D220136</v>
          </cell>
        </row>
        <row r="288">
          <cell r="C288" t="str">
            <v>16D190005</v>
          </cell>
        </row>
        <row r="289">
          <cell r="C289" t="str">
            <v>17D210122</v>
          </cell>
        </row>
        <row r="290">
          <cell r="C290" t="str">
            <v>17D190025</v>
          </cell>
        </row>
        <row r="291">
          <cell r="C291" t="str">
            <v>17D170305</v>
          </cell>
        </row>
        <row r="292">
          <cell r="C292" t="str">
            <v>16D220136</v>
          </cell>
        </row>
        <row r="293">
          <cell r="C293" t="str">
            <v>17D155023</v>
          </cell>
        </row>
        <row r="294">
          <cell r="C294" t="str">
            <v>16D180288</v>
          </cell>
        </row>
        <row r="295">
          <cell r="C295" t="str">
            <v>16D180208</v>
          </cell>
        </row>
        <row r="296">
          <cell r="C296" t="str">
            <v>16D160214</v>
          </cell>
        </row>
        <row r="297">
          <cell r="C297" t="str">
            <v>17D180153</v>
          </cell>
        </row>
        <row r="298">
          <cell r="C298" t="str">
            <v>16D100347</v>
          </cell>
        </row>
        <row r="299">
          <cell r="C299" t="str">
            <v>16D140038</v>
          </cell>
        </row>
        <row r="300">
          <cell r="C300" t="str">
            <v>16D250147</v>
          </cell>
        </row>
        <row r="301">
          <cell r="C301" t="str">
            <v>14D220052</v>
          </cell>
        </row>
        <row r="302">
          <cell r="C302" t="str">
            <v>17D100280</v>
          </cell>
        </row>
        <row r="303">
          <cell r="C303" t="str">
            <v>17D160144</v>
          </cell>
        </row>
        <row r="304">
          <cell r="C304" t="str">
            <v>17D100370</v>
          </cell>
        </row>
        <row r="305">
          <cell r="C305" t="str">
            <v>16D190084</v>
          </cell>
        </row>
        <row r="306">
          <cell r="C306" t="str">
            <v>16D100103</v>
          </cell>
        </row>
        <row r="307">
          <cell r="C307" t="str">
            <v>17D190137</v>
          </cell>
        </row>
        <row r="308">
          <cell r="C308" t="str">
            <v>17D150348</v>
          </cell>
        </row>
        <row r="309">
          <cell r="C309" t="str">
            <v>17D110330</v>
          </cell>
        </row>
        <row r="310">
          <cell r="C310" t="str">
            <v>17D190211</v>
          </cell>
        </row>
        <row r="311">
          <cell r="C311" t="str">
            <v>15D105161</v>
          </cell>
        </row>
        <row r="312">
          <cell r="C312" t="str">
            <v>16D160054</v>
          </cell>
        </row>
        <row r="313">
          <cell r="C313" t="str">
            <v>16D170013</v>
          </cell>
        </row>
        <row r="314">
          <cell r="C314" t="str">
            <v>17D160122</v>
          </cell>
        </row>
        <row r="315">
          <cell r="C315" t="str">
            <v>16D220081</v>
          </cell>
        </row>
        <row r="316">
          <cell r="C316" t="str">
            <v>16D150039</v>
          </cell>
        </row>
        <row r="317">
          <cell r="C317" t="str">
            <v>17D250227</v>
          </cell>
        </row>
        <row r="318">
          <cell r="C318" t="str">
            <v>17D200068</v>
          </cell>
        </row>
        <row r="319">
          <cell r="C319" t="str">
            <v>17D220158</v>
          </cell>
        </row>
        <row r="320">
          <cell r="C320" t="str">
            <v>16D100587</v>
          </cell>
        </row>
        <row r="321">
          <cell r="C321" t="str">
            <v>15D180282</v>
          </cell>
        </row>
        <row r="322">
          <cell r="C322" t="str">
            <v>16D210119</v>
          </cell>
        </row>
        <row r="323">
          <cell r="C323" t="str">
            <v>17D150006</v>
          </cell>
        </row>
        <row r="324">
          <cell r="C324" t="str">
            <v>17D160042</v>
          </cell>
        </row>
        <row r="325">
          <cell r="C325" t="str">
            <v>17D210195</v>
          </cell>
        </row>
        <row r="326">
          <cell r="C326" t="str">
            <v>16D110022</v>
          </cell>
        </row>
        <row r="327">
          <cell r="C327" t="str">
            <v>16D180293</v>
          </cell>
        </row>
        <row r="328">
          <cell r="C328" t="str">
            <v>17D130097</v>
          </cell>
        </row>
        <row r="329">
          <cell r="C329" t="str">
            <v>17D200080</v>
          </cell>
        </row>
        <row r="330">
          <cell r="C330" t="str">
            <v>16D190218</v>
          </cell>
        </row>
        <row r="331">
          <cell r="C331" t="str">
            <v>16D120394</v>
          </cell>
        </row>
        <row r="332">
          <cell r="C332" t="str">
            <v>17D200128</v>
          </cell>
        </row>
        <row r="333">
          <cell r="C333" t="str">
            <v>16D100091</v>
          </cell>
        </row>
        <row r="334">
          <cell r="C334" t="str">
            <v>17D150367</v>
          </cell>
        </row>
        <row r="335">
          <cell r="C335" t="str">
            <v>16D210013</v>
          </cell>
        </row>
        <row r="336">
          <cell r="C336" t="str">
            <v>17D190222</v>
          </cell>
        </row>
        <row r="337">
          <cell r="C337" t="str">
            <v>16D140187</v>
          </cell>
        </row>
        <row r="338">
          <cell r="C338" t="str">
            <v>17D150093</v>
          </cell>
        </row>
        <row r="339">
          <cell r="C339" t="str">
            <v>15D120221</v>
          </cell>
        </row>
        <row r="340">
          <cell r="C340" t="str">
            <v>17D220029</v>
          </cell>
        </row>
        <row r="341">
          <cell r="C341" t="str">
            <v>17D160370</v>
          </cell>
        </row>
        <row r="342">
          <cell r="C342" t="str">
            <v>16D100002</v>
          </cell>
        </row>
        <row r="343">
          <cell r="C343" t="str">
            <v>16D220136</v>
          </cell>
        </row>
        <row r="344">
          <cell r="C344" t="str">
            <v>17D185030</v>
          </cell>
        </row>
        <row r="345">
          <cell r="C345" t="str">
            <v>17D150361</v>
          </cell>
        </row>
        <row r="346">
          <cell r="C346" t="str">
            <v>16D100013</v>
          </cell>
        </row>
        <row r="347">
          <cell r="C347" t="str">
            <v>16D140019</v>
          </cell>
        </row>
        <row r="348">
          <cell r="C348" t="str">
            <v>16D150105</v>
          </cell>
        </row>
        <row r="349">
          <cell r="C349" t="str">
            <v>16D150473</v>
          </cell>
        </row>
        <row r="350">
          <cell r="C350" t="str">
            <v>16D210083</v>
          </cell>
        </row>
        <row r="351">
          <cell r="C351" t="str">
            <v>17D170084</v>
          </cell>
        </row>
        <row r="352">
          <cell r="C352" t="str">
            <v>17D180334</v>
          </cell>
        </row>
        <row r="353">
          <cell r="C353" t="str">
            <v>17D160194</v>
          </cell>
        </row>
        <row r="354">
          <cell r="C354" t="str">
            <v>17D200010</v>
          </cell>
        </row>
        <row r="355">
          <cell r="C355" t="str">
            <v>17D220096</v>
          </cell>
        </row>
        <row r="356">
          <cell r="C356" t="str">
            <v>16D140339</v>
          </cell>
        </row>
        <row r="357">
          <cell r="C357" t="str">
            <v>17D100445</v>
          </cell>
        </row>
        <row r="358">
          <cell r="C358" t="str">
            <v>16D160230</v>
          </cell>
        </row>
        <row r="359">
          <cell r="C359" t="str">
            <v>16D110042</v>
          </cell>
        </row>
        <row r="360">
          <cell r="C360" t="str">
            <v>17D260176</v>
          </cell>
        </row>
        <row r="361">
          <cell r="C361" t="str">
            <v>17D180283</v>
          </cell>
        </row>
        <row r="362">
          <cell r="C362" t="str">
            <v>16D160018</v>
          </cell>
        </row>
        <row r="363">
          <cell r="C363" t="str">
            <v>16D220002</v>
          </cell>
        </row>
        <row r="364">
          <cell r="C364" t="str">
            <v>17D140210</v>
          </cell>
        </row>
        <row r="365">
          <cell r="C365" t="str">
            <v>16D100268</v>
          </cell>
        </row>
        <row r="366">
          <cell r="C366" t="str">
            <v>17D180159</v>
          </cell>
        </row>
        <row r="367">
          <cell r="C367" t="str">
            <v>17D200082</v>
          </cell>
        </row>
        <row r="368">
          <cell r="C368" t="str">
            <v>16D100022</v>
          </cell>
        </row>
        <row r="369">
          <cell r="C369" t="str">
            <v>16D100403</v>
          </cell>
        </row>
        <row r="370">
          <cell r="C370" t="str">
            <v>17D200014</v>
          </cell>
        </row>
        <row r="371">
          <cell r="C371" t="str">
            <v>17D105068</v>
          </cell>
        </row>
        <row r="372">
          <cell r="C372" t="str">
            <v>16D120028</v>
          </cell>
        </row>
        <row r="373">
          <cell r="C373" t="str">
            <v>16D250163</v>
          </cell>
        </row>
        <row r="374">
          <cell r="C374" t="str">
            <v>16D120220</v>
          </cell>
        </row>
        <row r="375">
          <cell r="C375" t="str">
            <v>16D180035</v>
          </cell>
        </row>
        <row r="376">
          <cell r="C376" t="str">
            <v>16D110099</v>
          </cell>
        </row>
        <row r="377">
          <cell r="C377" t="str">
            <v>15D210078</v>
          </cell>
        </row>
        <row r="378">
          <cell r="C378" t="str">
            <v>17D150367</v>
          </cell>
        </row>
        <row r="379">
          <cell r="C379" t="str">
            <v>17d140302</v>
          </cell>
        </row>
        <row r="380">
          <cell r="C380" t="str">
            <v>17D160332</v>
          </cell>
        </row>
        <row r="381">
          <cell r="C381" t="str">
            <v>16D100401</v>
          </cell>
        </row>
        <row r="382">
          <cell r="C382" t="str">
            <v>17D160026</v>
          </cell>
        </row>
        <row r="383">
          <cell r="C383" t="str">
            <v>17D105022</v>
          </cell>
        </row>
        <row r="384">
          <cell r="C384" t="str">
            <v>17D210017</v>
          </cell>
        </row>
        <row r="385">
          <cell r="C385" t="str">
            <v>17D100042</v>
          </cell>
        </row>
        <row r="386">
          <cell r="C386" t="str">
            <v>17D150361</v>
          </cell>
        </row>
        <row r="387">
          <cell r="C387" t="str">
            <v>17D130024</v>
          </cell>
        </row>
        <row r="388">
          <cell r="C388" t="str">
            <v>16D140035</v>
          </cell>
        </row>
        <row r="389">
          <cell r="C389" t="str">
            <v>17D220135</v>
          </cell>
        </row>
        <row r="390">
          <cell r="C390" t="str">
            <v>17D130019</v>
          </cell>
        </row>
        <row r="391">
          <cell r="C391" t="str">
            <v>17D160336</v>
          </cell>
        </row>
        <row r="392">
          <cell r="C392" t="str">
            <v>17D150024</v>
          </cell>
        </row>
        <row r="393">
          <cell r="C393" t="str">
            <v>16D180285</v>
          </cell>
        </row>
        <row r="394">
          <cell r="C394" t="str">
            <v>16D150131</v>
          </cell>
        </row>
        <row r="395">
          <cell r="C395" t="str">
            <v>17D140149</v>
          </cell>
        </row>
        <row r="396">
          <cell r="C396" t="str">
            <v>16D100191</v>
          </cell>
        </row>
        <row r="397">
          <cell r="C397" t="str">
            <v>17D260176</v>
          </cell>
        </row>
        <row r="398">
          <cell r="C398" t="str">
            <v>17D200143</v>
          </cell>
        </row>
        <row r="399">
          <cell r="C399" t="str">
            <v>17D150488</v>
          </cell>
        </row>
        <row r="400">
          <cell r="C400" t="str">
            <v>16D120060</v>
          </cell>
        </row>
        <row r="401">
          <cell r="C401" t="str">
            <v>16D120011</v>
          </cell>
        </row>
        <row r="402">
          <cell r="C402" t="str">
            <v>16D140187</v>
          </cell>
        </row>
        <row r="403">
          <cell r="C403" t="str">
            <v>16D100212</v>
          </cell>
        </row>
        <row r="404">
          <cell r="C404" t="str">
            <v>16D140108</v>
          </cell>
        </row>
        <row r="405">
          <cell r="C405" t="str">
            <v>16D100379</v>
          </cell>
        </row>
        <row r="406">
          <cell r="C406" t="str">
            <v>16D210116</v>
          </cell>
        </row>
        <row r="407">
          <cell r="C407" t="str">
            <v>17D190080</v>
          </cell>
        </row>
        <row r="408">
          <cell r="C408" t="str">
            <v>17D100258</v>
          </cell>
        </row>
        <row r="409">
          <cell r="C409" t="str">
            <v>17d100422</v>
          </cell>
        </row>
        <row r="410">
          <cell r="C410" t="str">
            <v>17D110016</v>
          </cell>
        </row>
        <row r="411">
          <cell r="C411" t="str">
            <v>17D180256</v>
          </cell>
        </row>
        <row r="412">
          <cell r="C412" t="str">
            <v>17D190085</v>
          </cell>
        </row>
        <row r="413">
          <cell r="C413" t="str">
            <v>17D100424</v>
          </cell>
        </row>
        <row r="414">
          <cell r="C414" t="str">
            <v>17D220160</v>
          </cell>
        </row>
        <row r="415">
          <cell r="C415" t="str">
            <v>17D210021</v>
          </cell>
        </row>
        <row r="416">
          <cell r="C416" t="str">
            <v>17D140316</v>
          </cell>
        </row>
        <row r="417">
          <cell r="C417" t="str">
            <v>17D140210</v>
          </cell>
        </row>
        <row r="418">
          <cell r="C418" t="str">
            <v>16D120307</v>
          </cell>
        </row>
        <row r="419">
          <cell r="C419" t="str">
            <v>17D150357</v>
          </cell>
        </row>
        <row r="420">
          <cell r="C420" t="str">
            <v>17D160192</v>
          </cell>
        </row>
        <row r="421">
          <cell r="C421" t="str">
            <v>16D100191</v>
          </cell>
        </row>
        <row r="422">
          <cell r="C422" t="str">
            <v>16D160045</v>
          </cell>
        </row>
        <row r="423">
          <cell r="C423" t="str">
            <v>17D160016</v>
          </cell>
        </row>
        <row r="424">
          <cell r="C424" t="str">
            <v>16D120394</v>
          </cell>
        </row>
        <row r="425">
          <cell r="C425" t="str">
            <v>17D140150</v>
          </cell>
        </row>
        <row r="426">
          <cell r="C426" t="str">
            <v>17D180293</v>
          </cell>
        </row>
        <row r="427">
          <cell r="C427" t="str">
            <v>16D150126</v>
          </cell>
        </row>
        <row r="428">
          <cell r="C428" t="str">
            <v>17d160098</v>
          </cell>
        </row>
        <row r="429">
          <cell r="C429" t="str">
            <v>17D160123</v>
          </cell>
        </row>
        <row r="430">
          <cell r="C430" t="str">
            <v>15D120091</v>
          </cell>
        </row>
        <row r="431">
          <cell r="C431" t="str">
            <v>16D210163</v>
          </cell>
        </row>
        <row r="432">
          <cell r="C432" t="str">
            <v>16D220017</v>
          </cell>
        </row>
        <row r="433">
          <cell r="C433" t="str">
            <v>17D130084</v>
          </cell>
        </row>
        <row r="434">
          <cell r="C434" t="str">
            <v>17D190018</v>
          </cell>
        </row>
        <row r="435">
          <cell r="C435" t="str">
            <v>16D210120</v>
          </cell>
        </row>
        <row r="436">
          <cell r="C436" t="str">
            <v>16D160130</v>
          </cell>
        </row>
        <row r="437">
          <cell r="C437" t="str">
            <v>16D120055</v>
          </cell>
        </row>
        <row r="438">
          <cell r="C438" t="str">
            <v>17D100198</v>
          </cell>
        </row>
        <row r="439">
          <cell r="C439" t="str">
            <v>17D150343</v>
          </cell>
        </row>
        <row r="440">
          <cell r="C440" t="str">
            <v>16D100578</v>
          </cell>
        </row>
        <row r="441">
          <cell r="C441" t="str">
            <v>17D180372</v>
          </cell>
        </row>
        <row r="442">
          <cell r="C442" t="str">
            <v>16D150229</v>
          </cell>
        </row>
        <row r="443">
          <cell r="C443" t="str">
            <v>16D160197</v>
          </cell>
        </row>
        <row r="444">
          <cell r="C444" t="str">
            <v>17D140044</v>
          </cell>
        </row>
        <row r="445">
          <cell r="C445" t="str">
            <v>17D180007</v>
          </cell>
        </row>
        <row r="446">
          <cell r="C446" t="str">
            <v>16D120060</v>
          </cell>
        </row>
        <row r="447">
          <cell r="C447" t="str">
            <v>17D210260</v>
          </cell>
        </row>
        <row r="448">
          <cell r="C448" t="str">
            <v>16D160298</v>
          </cell>
        </row>
        <row r="449">
          <cell r="C449" t="str">
            <v>17D180049</v>
          </cell>
        </row>
        <row r="450">
          <cell r="C450" t="str">
            <v>16D100007</v>
          </cell>
        </row>
        <row r="451">
          <cell r="C451" t="str">
            <v>17D190124</v>
          </cell>
        </row>
        <row r="452">
          <cell r="C452" t="str">
            <v>16D210102</v>
          </cell>
        </row>
        <row r="453">
          <cell r="C453" t="str">
            <v>17D180028</v>
          </cell>
        </row>
        <row r="454">
          <cell r="C454" t="str">
            <v>17D150365</v>
          </cell>
        </row>
        <row r="455">
          <cell r="C455" t="str">
            <v>16D180124</v>
          </cell>
        </row>
        <row r="456">
          <cell r="C456" t="str">
            <v>17D160005</v>
          </cell>
        </row>
        <row r="457">
          <cell r="C457" t="str">
            <v>17D140017</v>
          </cell>
        </row>
        <row r="458">
          <cell r="C458" t="str">
            <v>16D160477</v>
          </cell>
        </row>
        <row r="459">
          <cell r="C459" t="str">
            <v>16D210087</v>
          </cell>
        </row>
        <row r="460">
          <cell r="C460" t="str">
            <v>17D140213</v>
          </cell>
        </row>
        <row r="461">
          <cell r="C461" t="str">
            <v>16D100655</v>
          </cell>
        </row>
        <row r="462">
          <cell r="C462" t="str">
            <v>16D120013</v>
          </cell>
        </row>
        <row r="463">
          <cell r="C463" t="str">
            <v>16D120023</v>
          </cell>
        </row>
        <row r="464">
          <cell r="C464" t="str">
            <v>17D220010</v>
          </cell>
        </row>
        <row r="465">
          <cell r="C465" t="str">
            <v>16D150141</v>
          </cell>
        </row>
        <row r="466">
          <cell r="C466" t="str">
            <v>16D210154</v>
          </cell>
        </row>
        <row r="467">
          <cell r="C467" t="str">
            <v>16D210085</v>
          </cell>
        </row>
        <row r="468">
          <cell r="C468" t="str">
            <v>16D160063</v>
          </cell>
        </row>
        <row r="469">
          <cell r="C469" t="str">
            <v>15D110012</v>
          </cell>
        </row>
        <row r="470">
          <cell r="C470" t="str">
            <v>17D210266</v>
          </cell>
        </row>
        <row r="471">
          <cell r="C471" t="str">
            <v>17D100138</v>
          </cell>
        </row>
        <row r="472">
          <cell r="C472" t="str">
            <v>16D160109</v>
          </cell>
        </row>
        <row r="473">
          <cell r="C473" t="str">
            <v>16D220171</v>
          </cell>
        </row>
        <row r="474">
          <cell r="C474" t="str">
            <v>16D150066</v>
          </cell>
        </row>
        <row r="475">
          <cell r="C475" t="str">
            <v>17D130087</v>
          </cell>
        </row>
        <row r="476">
          <cell r="C476" t="str">
            <v>17D180298</v>
          </cell>
        </row>
        <row r="477">
          <cell r="C477" t="str">
            <v>17D170128</v>
          </cell>
        </row>
        <row r="478">
          <cell r="C478" t="str">
            <v>16D120300</v>
          </cell>
        </row>
        <row r="479">
          <cell r="C479" t="str">
            <v>16D100265</v>
          </cell>
        </row>
        <row r="480">
          <cell r="C480" t="str">
            <v>17D180207</v>
          </cell>
        </row>
        <row r="481">
          <cell r="C481" t="str">
            <v>16D150203</v>
          </cell>
        </row>
        <row r="482">
          <cell r="C482" t="str">
            <v>16D140034</v>
          </cell>
        </row>
        <row r="483">
          <cell r="C483" t="str">
            <v>16D120032</v>
          </cell>
        </row>
        <row r="484">
          <cell r="C484" t="str">
            <v>17D110029</v>
          </cell>
        </row>
        <row r="485">
          <cell r="C485" t="str">
            <v>17D200162</v>
          </cell>
        </row>
        <row r="486">
          <cell r="C486" t="str">
            <v>17D110196</v>
          </cell>
        </row>
        <row r="487">
          <cell r="C487" t="str">
            <v>17D110261</v>
          </cell>
        </row>
        <row r="488">
          <cell r="C488" t="str">
            <v>17D140005</v>
          </cell>
        </row>
        <row r="489">
          <cell r="C489" t="str">
            <v>17D190135</v>
          </cell>
        </row>
        <row r="490">
          <cell r="C490" t="str">
            <v>16D100573</v>
          </cell>
        </row>
        <row r="491">
          <cell r="C491" t="str">
            <v>16D160005</v>
          </cell>
        </row>
        <row r="492">
          <cell r="C492" t="str">
            <v>17D220009</v>
          </cell>
        </row>
        <row r="493">
          <cell r="C493" t="str">
            <v>17D250030</v>
          </cell>
        </row>
        <row r="494">
          <cell r="C494" t="str">
            <v>17D220154</v>
          </cell>
        </row>
        <row r="495">
          <cell r="C495" t="str">
            <v>16D180310</v>
          </cell>
        </row>
        <row r="496">
          <cell r="C496" t="str">
            <v>16D100167</v>
          </cell>
        </row>
        <row r="497">
          <cell r="C497" t="str">
            <v>16D120365</v>
          </cell>
        </row>
        <row r="498">
          <cell r="C498" t="str">
            <v>17D160386</v>
          </cell>
        </row>
        <row r="499">
          <cell r="C499" t="str">
            <v>17D185028</v>
          </cell>
        </row>
        <row r="500">
          <cell r="C500" t="str">
            <v>16D200259</v>
          </cell>
        </row>
        <row r="501">
          <cell r="C501" t="str">
            <v>16D140006</v>
          </cell>
        </row>
        <row r="502">
          <cell r="C502" t="str">
            <v>17D190021</v>
          </cell>
        </row>
        <row r="503">
          <cell r="C503" t="str">
            <v>16D120107</v>
          </cell>
        </row>
        <row r="504">
          <cell r="C504" t="str">
            <v>16D160484</v>
          </cell>
        </row>
        <row r="505">
          <cell r="C505" t="str">
            <v>16D100428</v>
          </cell>
        </row>
        <row r="506">
          <cell r="C506" t="str">
            <v>16D210007</v>
          </cell>
        </row>
        <row r="507">
          <cell r="C507" t="str">
            <v>17D100082</v>
          </cell>
        </row>
        <row r="508">
          <cell r="C508" t="str">
            <v>17D250189</v>
          </cell>
        </row>
        <row r="509">
          <cell r="C509" t="str">
            <v>17D190011</v>
          </cell>
        </row>
        <row r="510">
          <cell r="C510" t="str">
            <v>17D100390</v>
          </cell>
        </row>
        <row r="511">
          <cell r="C511" t="str">
            <v>16D160132</v>
          </cell>
        </row>
        <row r="512">
          <cell r="C512" t="str">
            <v>16D140027</v>
          </cell>
        </row>
        <row r="513">
          <cell r="C513" t="str">
            <v>17D100027</v>
          </cell>
        </row>
        <row r="514">
          <cell r="C514" t="str">
            <v>17D140115</v>
          </cell>
        </row>
        <row r="515">
          <cell r="C515" t="str">
            <v>17D200218</v>
          </cell>
        </row>
        <row r="516">
          <cell r="C516" t="str">
            <v>16D105074</v>
          </cell>
        </row>
        <row r="517">
          <cell r="C517" t="str">
            <v>17D160269</v>
          </cell>
        </row>
        <row r="518">
          <cell r="C518" t="str">
            <v>17D140234</v>
          </cell>
        </row>
        <row r="519">
          <cell r="C519" t="str">
            <v>16D150016</v>
          </cell>
        </row>
        <row r="520">
          <cell r="C520" t="str">
            <v>17D170214</v>
          </cell>
        </row>
        <row r="521">
          <cell r="C521" t="str">
            <v>15D170222</v>
          </cell>
        </row>
        <row r="522">
          <cell r="C522" t="str">
            <v>16D160476</v>
          </cell>
        </row>
        <row r="523">
          <cell r="C523" t="str">
            <v>17D220153</v>
          </cell>
        </row>
        <row r="524">
          <cell r="C524" t="str">
            <v>17D190015</v>
          </cell>
        </row>
        <row r="525">
          <cell r="C525" t="str">
            <v>16D100648</v>
          </cell>
        </row>
        <row r="526">
          <cell r="C526" t="str">
            <v>16D140157</v>
          </cell>
        </row>
        <row r="527">
          <cell r="C527" t="str">
            <v>16D100329</v>
          </cell>
        </row>
        <row r="528">
          <cell r="C528" t="str">
            <v>16d160462</v>
          </cell>
        </row>
        <row r="529">
          <cell r="C529" t="str">
            <v>17D100319</v>
          </cell>
        </row>
        <row r="530">
          <cell r="C530" t="str">
            <v>17D140041</v>
          </cell>
        </row>
        <row r="531">
          <cell r="C531" t="str">
            <v>17D210030</v>
          </cell>
        </row>
        <row r="532">
          <cell r="C532" t="str">
            <v>17D260049</v>
          </cell>
        </row>
        <row r="533">
          <cell r="C533" t="str">
            <v>17D100026</v>
          </cell>
        </row>
        <row r="534">
          <cell r="C534" t="str">
            <v>17D100153</v>
          </cell>
        </row>
        <row r="535">
          <cell r="C535" t="str">
            <v>17D180076</v>
          </cell>
        </row>
        <row r="536">
          <cell r="C536" t="str">
            <v>17D250156</v>
          </cell>
        </row>
        <row r="537">
          <cell r="C537" t="str">
            <v>16D160098</v>
          </cell>
        </row>
        <row r="538">
          <cell r="C538" t="str">
            <v>17D180294</v>
          </cell>
        </row>
        <row r="539">
          <cell r="C539" t="str">
            <v>17D210011</v>
          </cell>
        </row>
        <row r="540">
          <cell r="C540" t="str">
            <v>15D100333</v>
          </cell>
        </row>
        <row r="541">
          <cell r="C541" t="str">
            <v>17D250043</v>
          </cell>
        </row>
        <row r="542">
          <cell r="C542" t="str">
            <v>16D100260</v>
          </cell>
        </row>
        <row r="543">
          <cell r="C543" t="str">
            <v>16D190016</v>
          </cell>
        </row>
        <row r="544">
          <cell r="C544" t="str">
            <v>16D160150</v>
          </cell>
        </row>
        <row r="545">
          <cell r="C545" t="str">
            <v>16D160116</v>
          </cell>
        </row>
        <row r="546">
          <cell r="C546" t="str">
            <v>16D100173</v>
          </cell>
        </row>
        <row r="547">
          <cell r="C547" t="str">
            <v>17D190075</v>
          </cell>
        </row>
        <row r="548">
          <cell r="C548" t="str">
            <v>17D180201</v>
          </cell>
        </row>
        <row r="549">
          <cell r="C549" t="str">
            <v>17D130236</v>
          </cell>
        </row>
        <row r="550">
          <cell r="C550" t="str">
            <v>17D140177</v>
          </cell>
        </row>
        <row r="551">
          <cell r="C551" t="str">
            <v>16D180233</v>
          </cell>
        </row>
        <row r="552">
          <cell r="C552" t="str">
            <v>17D170062</v>
          </cell>
        </row>
        <row r="553">
          <cell r="C553" t="str">
            <v>17D100423</v>
          </cell>
        </row>
        <row r="554">
          <cell r="C554" t="str">
            <v>17D105081</v>
          </cell>
        </row>
        <row r="555">
          <cell r="C555" t="str">
            <v>16D140170</v>
          </cell>
        </row>
        <row r="556">
          <cell r="C556" t="str">
            <v>16D100420</v>
          </cell>
        </row>
        <row r="557">
          <cell r="C557" t="str">
            <v>16D100437</v>
          </cell>
        </row>
        <row r="558">
          <cell r="C558" t="str">
            <v>17D160086</v>
          </cell>
        </row>
        <row r="559">
          <cell r="C559" t="str">
            <v>D15D180121</v>
          </cell>
        </row>
        <row r="560">
          <cell r="C560" t="str">
            <v>15D185007</v>
          </cell>
        </row>
        <row r="561">
          <cell r="C561" t="str">
            <v>17D180219</v>
          </cell>
        </row>
        <row r="562">
          <cell r="C562" t="str">
            <v>16D210230</v>
          </cell>
        </row>
        <row r="563">
          <cell r="C563" t="str">
            <v>17D170089</v>
          </cell>
        </row>
        <row r="564">
          <cell r="C564" t="str">
            <v>16D120029</v>
          </cell>
        </row>
        <row r="565">
          <cell r="C565" t="str">
            <v>16D140158</v>
          </cell>
        </row>
        <row r="566">
          <cell r="C566" t="str">
            <v>16D100043</v>
          </cell>
        </row>
        <row r="567">
          <cell r="C567" t="str">
            <v>16D120203</v>
          </cell>
        </row>
        <row r="568">
          <cell r="C568" t="str">
            <v>17D140141</v>
          </cell>
        </row>
        <row r="569">
          <cell r="C569" t="str">
            <v>17D190086</v>
          </cell>
        </row>
        <row r="570">
          <cell r="C570" t="str">
            <v>16D160244</v>
          </cell>
        </row>
        <row r="571">
          <cell r="C571" t="str">
            <v>16D150046</v>
          </cell>
        </row>
        <row r="572">
          <cell r="C572" t="str">
            <v>17D170191</v>
          </cell>
        </row>
        <row r="573">
          <cell r="C573" t="str">
            <v>17D150162</v>
          </cell>
        </row>
        <row r="574">
          <cell r="C574" t="str">
            <v>17D180211</v>
          </cell>
        </row>
        <row r="575">
          <cell r="C575" t="str">
            <v>D15D220218</v>
          </cell>
        </row>
        <row r="576">
          <cell r="C576" t="str">
            <v>16D100570</v>
          </cell>
        </row>
        <row r="577">
          <cell r="C577" t="str">
            <v>17D170212</v>
          </cell>
        </row>
        <row r="578">
          <cell r="C578" t="str">
            <v>16D170081</v>
          </cell>
        </row>
        <row r="579">
          <cell r="C579" t="str">
            <v>17D185003</v>
          </cell>
        </row>
        <row r="580">
          <cell r="C580" t="str">
            <v>17D140165</v>
          </cell>
        </row>
        <row r="581">
          <cell r="C581" t="str">
            <v>17D105071</v>
          </cell>
        </row>
        <row r="582">
          <cell r="C582" t="str">
            <v>17D190066</v>
          </cell>
        </row>
        <row r="583">
          <cell r="C583" t="str">
            <v>16D120311</v>
          </cell>
        </row>
        <row r="584">
          <cell r="C584" t="str">
            <v>15D140095</v>
          </cell>
        </row>
        <row r="585">
          <cell r="C585" t="str">
            <v>17D150492</v>
          </cell>
        </row>
        <row r="586">
          <cell r="C586" t="str">
            <v>16D100414</v>
          </cell>
        </row>
        <row r="587">
          <cell r="C587" t="str">
            <v>17D160035</v>
          </cell>
        </row>
        <row r="588">
          <cell r="C588" t="str">
            <v>17D200008</v>
          </cell>
        </row>
        <row r="589">
          <cell r="C589" t="str">
            <v>17D200211</v>
          </cell>
        </row>
        <row r="590">
          <cell r="C590" t="str">
            <v>17D180136</v>
          </cell>
        </row>
        <row r="591">
          <cell r="C591" t="str">
            <v>17D190089</v>
          </cell>
        </row>
        <row r="592">
          <cell r="C592" t="str">
            <v>17D140282</v>
          </cell>
        </row>
        <row r="593">
          <cell r="C593" t="str">
            <v>17D100505</v>
          </cell>
        </row>
        <row r="594">
          <cell r="C594" t="str">
            <v>16D210146</v>
          </cell>
        </row>
        <row r="595">
          <cell r="C595" t="str">
            <v>17D110242</v>
          </cell>
        </row>
        <row r="596">
          <cell r="C596" t="str">
            <v>16D220123</v>
          </cell>
        </row>
        <row r="597">
          <cell r="C597" t="str">
            <v>17D220282</v>
          </cell>
        </row>
        <row r="598">
          <cell r="C598" t="str">
            <v>BK14D210243</v>
          </cell>
        </row>
        <row r="599">
          <cell r="C599" t="str">
            <v>15D100179</v>
          </cell>
        </row>
        <row r="600">
          <cell r="C600" t="str">
            <v>16D210190</v>
          </cell>
        </row>
        <row r="601">
          <cell r="C601" t="str">
            <v>16D160113</v>
          </cell>
        </row>
        <row r="602">
          <cell r="C602" t="str">
            <v>17D160021</v>
          </cell>
        </row>
        <row r="603">
          <cell r="C603" t="str">
            <v>16D120404</v>
          </cell>
        </row>
        <row r="604">
          <cell r="C604" t="str">
            <v>17D185004</v>
          </cell>
        </row>
        <row r="605">
          <cell r="C605" t="str">
            <v>16D180021</v>
          </cell>
        </row>
        <row r="606">
          <cell r="C606" t="str">
            <v>16D120126</v>
          </cell>
        </row>
        <row r="607">
          <cell r="C607" t="str">
            <v>17D110259</v>
          </cell>
        </row>
        <row r="608">
          <cell r="C608" t="str">
            <v>16D100323</v>
          </cell>
        </row>
        <row r="609">
          <cell r="C609" t="str">
            <v>16D210177</v>
          </cell>
        </row>
        <row r="610">
          <cell r="C610" t="str">
            <v>16D170313</v>
          </cell>
        </row>
        <row r="611">
          <cell r="C611" t="str">
            <v>16D170380</v>
          </cell>
        </row>
        <row r="612">
          <cell r="C612" t="str">
            <v>16D160310</v>
          </cell>
        </row>
        <row r="613">
          <cell r="C613" t="str">
            <v>17D120331</v>
          </cell>
        </row>
        <row r="614">
          <cell r="C614" t="str">
            <v>16D160383</v>
          </cell>
        </row>
        <row r="615">
          <cell r="C615" t="str">
            <v>16D150194</v>
          </cell>
        </row>
        <row r="616">
          <cell r="C616" t="str">
            <v>17D150211</v>
          </cell>
        </row>
        <row r="617">
          <cell r="C617" t="str">
            <v>16D140322</v>
          </cell>
        </row>
        <row r="618">
          <cell r="C618" t="str">
            <v>17D260014</v>
          </cell>
        </row>
        <row r="619">
          <cell r="C619" t="str">
            <v>17D180342</v>
          </cell>
        </row>
        <row r="620">
          <cell r="C620" t="str">
            <v>17D160151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S TN K54 T10-21"/>
      <sheetName val="DS TN K52,53 T10-21"/>
      <sheetName val="DS TN K51 VÀ KHÓA CŨ T10-21"/>
      <sheetName val="Thiếu GDTC,GDQP,&lt;2,00"/>
      <sheetName val="IN N,H,NN"/>
      <sheetName val="Sheet1"/>
    </sheetNames>
    <sheetDataSet>
      <sheetData sheetId="1">
        <row r="11">
          <cell r="B11" t="str">
            <v>16D100182</v>
          </cell>
          <cell r="D11">
            <v>1</v>
          </cell>
        </row>
        <row r="12">
          <cell r="B12" t="str">
            <v>16D100415</v>
          </cell>
          <cell r="D12">
            <v>1</v>
          </cell>
        </row>
        <row r="13">
          <cell r="B13" t="str">
            <v>16D100574</v>
          </cell>
          <cell r="D13">
            <v>1</v>
          </cell>
        </row>
        <row r="14">
          <cell r="B14" t="str">
            <v>16D100650</v>
          </cell>
          <cell r="D14">
            <v>1</v>
          </cell>
        </row>
        <row r="15">
          <cell r="B15" t="str">
            <v>16D100043</v>
          </cell>
          <cell r="C15">
            <v>1</v>
          </cell>
          <cell r="D15">
            <v>1</v>
          </cell>
        </row>
        <row r="16">
          <cell r="B16" t="str">
            <v>16D110017</v>
          </cell>
          <cell r="D16">
            <v>1</v>
          </cell>
        </row>
        <row r="17">
          <cell r="B17" t="str">
            <v>16D110201</v>
          </cell>
          <cell r="D17">
            <v>1</v>
          </cell>
        </row>
        <row r="18">
          <cell r="B18" t="str">
            <v>16D120002</v>
          </cell>
          <cell r="D18">
            <v>1</v>
          </cell>
        </row>
        <row r="19">
          <cell r="B19" t="str">
            <v>16D100109</v>
          </cell>
        </row>
        <row r="20">
          <cell r="B20" t="str">
            <v>16D100126</v>
          </cell>
        </row>
        <row r="21">
          <cell r="B21" t="str">
            <v>16D120008</v>
          </cell>
          <cell r="D21">
            <v>1</v>
          </cell>
        </row>
        <row r="22">
          <cell r="B22" t="str">
            <v>16D120244</v>
          </cell>
          <cell r="D22">
            <v>1</v>
          </cell>
        </row>
        <row r="23">
          <cell r="B23" t="str">
            <v>16D120351</v>
          </cell>
          <cell r="D23">
            <v>1</v>
          </cell>
        </row>
        <row r="24">
          <cell r="B24" t="str">
            <v>16D100170</v>
          </cell>
        </row>
        <row r="25">
          <cell r="B25" t="str">
            <v>16D150104</v>
          </cell>
          <cell r="D25">
            <v>1</v>
          </cell>
        </row>
        <row r="26">
          <cell r="B26" t="str">
            <v>16D150140</v>
          </cell>
          <cell r="D26">
            <v>1</v>
          </cell>
        </row>
        <row r="27">
          <cell r="B27" t="str">
            <v>16D150307</v>
          </cell>
          <cell r="D27">
            <v>1</v>
          </cell>
        </row>
        <row r="28">
          <cell r="B28" t="str">
            <v>16D150314</v>
          </cell>
          <cell r="D28">
            <v>1</v>
          </cell>
        </row>
        <row r="29">
          <cell r="B29" t="str">
            <v>16D150332</v>
          </cell>
          <cell r="D29">
            <v>1</v>
          </cell>
        </row>
        <row r="30">
          <cell r="B30" t="str">
            <v>16D150728</v>
          </cell>
          <cell r="D30">
            <v>1</v>
          </cell>
        </row>
        <row r="31">
          <cell r="B31" t="str">
            <v>16D130007</v>
          </cell>
          <cell r="D31">
            <v>1</v>
          </cell>
        </row>
        <row r="32">
          <cell r="B32" t="str">
            <v>16D130113</v>
          </cell>
          <cell r="D32">
            <v>1</v>
          </cell>
        </row>
        <row r="33">
          <cell r="B33" t="str">
            <v>16D160003</v>
          </cell>
          <cell r="D33">
            <v>1</v>
          </cell>
        </row>
        <row r="34">
          <cell r="B34" t="str">
            <v>16D160053</v>
          </cell>
        </row>
        <row r="35">
          <cell r="B35" t="str">
            <v>16D100350</v>
          </cell>
        </row>
        <row r="36">
          <cell r="B36" t="str">
            <v>16D160142</v>
          </cell>
          <cell r="D36">
            <v>1</v>
          </cell>
        </row>
        <row r="37">
          <cell r="B37" t="str">
            <v>16D180068</v>
          </cell>
          <cell r="D37">
            <v>1</v>
          </cell>
        </row>
        <row r="38">
          <cell r="B38" t="str">
            <v>16D180118</v>
          </cell>
          <cell r="D38">
            <v>1</v>
          </cell>
        </row>
        <row r="39">
          <cell r="B39" t="str">
            <v>15D180120</v>
          </cell>
          <cell r="D39">
            <v>1</v>
          </cell>
        </row>
        <row r="40">
          <cell r="B40" t="str">
            <v>16D180222</v>
          </cell>
          <cell r="D40">
            <v>1</v>
          </cell>
        </row>
        <row r="41">
          <cell r="B41" t="str">
            <v>16D100414</v>
          </cell>
          <cell r="C41">
            <v>1</v>
          </cell>
          <cell r="D41">
            <v>1</v>
          </cell>
        </row>
        <row r="42">
          <cell r="B42" t="str">
            <v>16D180384</v>
          </cell>
          <cell r="C42">
            <v>1</v>
          </cell>
          <cell r="D42">
            <v>1</v>
          </cell>
        </row>
        <row r="43">
          <cell r="B43" t="str">
            <v>16D100420</v>
          </cell>
          <cell r="C43">
            <v>1</v>
          </cell>
          <cell r="D43">
            <v>1</v>
          </cell>
        </row>
        <row r="44">
          <cell r="B44" t="str">
            <v>16D140102</v>
          </cell>
          <cell r="D44">
            <v>1</v>
          </cell>
        </row>
        <row r="45">
          <cell r="B45" t="str">
            <v>16D100437</v>
          </cell>
          <cell r="C45">
            <v>1</v>
          </cell>
          <cell r="D45">
            <v>1</v>
          </cell>
        </row>
        <row r="46">
          <cell r="B46" t="str">
            <v>16D140147</v>
          </cell>
          <cell r="D46">
            <v>1</v>
          </cell>
        </row>
        <row r="47">
          <cell r="B47" t="str">
            <v>16D140303</v>
          </cell>
        </row>
        <row r="48">
          <cell r="B48" t="str">
            <v>16D100528</v>
          </cell>
        </row>
        <row r="49">
          <cell r="B49" t="str">
            <v>16D100570</v>
          </cell>
          <cell r="C49">
            <v>1</v>
          </cell>
          <cell r="D49">
            <v>1</v>
          </cell>
        </row>
        <row r="50">
          <cell r="B50" t="str">
            <v>16D170073</v>
          </cell>
          <cell r="D50">
            <v>1</v>
          </cell>
        </row>
        <row r="51">
          <cell r="B51" t="str">
            <v>16D170088</v>
          </cell>
          <cell r="D51">
            <v>1</v>
          </cell>
        </row>
        <row r="52">
          <cell r="B52" t="str">
            <v>16D170178</v>
          </cell>
          <cell r="D52">
            <v>1</v>
          </cell>
        </row>
        <row r="53">
          <cell r="B53" t="str">
            <v>16D170293</v>
          </cell>
          <cell r="D53">
            <v>1</v>
          </cell>
        </row>
        <row r="54">
          <cell r="B54" t="str">
            <v>16D170384</v>
          </cell>
          <cell r="D54">
            <v>1</v>
          </cell>
        </row>
        <row r="55">
          <cell r="B55" t="str">
            <v>16D170397</v>
          </cell>
          <cell r="D55">
            <v>1</v>
          </cell>
        </row>
        <row r="56">
          <cell r="B56" t="str">
            <v>16D200049</v>
          </cell>
          <cell r="D56">
            <v>1</v>
          </cell>
        </row>
        <row r="57">
          <cell r="B57" t="str">
            <v>16D200113</v>
          </cell>
          <cell r="D57">
            <v>1</v>
          </cell>
        </row>
        <row r="58">
          <cell r="B58" t="str">
            <v>16D190001</v>
          </cell>
          <cell r="D58">
            <v>1</v>
          </cell>
        </row>
        <row r="59">
          <cell r="B59" t="str">
            <v>16D190009</v>
          </cell>
          <cell r="D59">
            <v>1</v>
          </cell>
        </row>
        <row r="60">
          <cell r="B60" t="str">
            <v>16D190066</v>
          </cell>
          <cell r="D60">
            <v>1</v>
          </cell>
        </row>
        <row r="61">
          <cell r="B61" t="str">
            <v>16D210182</v>
          </cell>
          <cell r="D61">
            <v>1</v>
          </cell>
        </row>
        <row r="62">
          <cell r="B62" t="str">
            <v>16D110187</v>
          </cell>
        </row>
        <row r="63">
          <cell r="B63" t="str">
            <v>16D250238</v>
          </cell>
        </row>
        <row r="64">
          <cell r="B64" t="str">
            <v>16D120029</v>
          </cell>
          <cell r="C64">
            <v>1</v>
          </cell>
          <cell r="D64">
            <v>1</v>
          </cell>
        </row>
        <row r="65">
          <cell r="B65" t="str">
            <v>16D120114</v>
          </cell>
        </row>
        <row r="66">
          <cell r="B66" t="str">
            <v>16D120126</v>
          </cell>
        </row>
        <row r="67">
          <cell r="B67" t="str">
            <v>16D120203</v>
          </cell>
          <cell r="C67">
            <v>1</v>
          </cell>
          <cell r="D67">
            <v>1</v>
          </cell>
        </row>
        <row r="68">
          <cell r="B68" t="str">
            <v>16D120245</v>
          </cell>
        </row>
        <row r="69">
          <cell r="B69" t="str">
            <v>16D120311</v>
          </cell>
          <cell r="C69">
            <v>1</v>
          </cell>
          <cell r="D69">
            <v>1</v>
          </cell>
        </row>
        <row r="70">
          <cell r="B70" t="str">
            <v>16D120404</v>
          </cell>
          <cell r="C70">
            <v>1</v>
          </cell>
          <cell r="D70">
            <v>1</v>
          </cell>
        </row>
        <row r="71">
          <cell r="B71" t="str">
            <v>16D150046</v>
          </cell>
          <cell r="C71">
            <v>1</v>
          </cell>
          <cell r="D71">
            <v>1</v>
          </cell>
        </row>
        <row r="72">
          <cell r="B72" t="str">
            <v>16D150194</v>
          </cell>
        </row>
        <row r="73">
          <cell r="B73" t="str">
            <v>16D150472</v>
          </cell>
        </row>
        <row r="74">
          <cell r="B74" t="str">
            <v>16D150591</v>
          </cell>
        </row>
        <row r="75">
          <cell r="B75" t="str">
            <v>16D150650</v>
          </cell>
        </row>
        <row r="76">
          <cell r="B76" t="str">
            <v>16D130044</v>
          </cell>
        </row>
        <row r="77">
          <cell r="B77" t="str">
            <v>16D130284</v>
          </cell>
        </row>
        <row r="78">
          <cell r="B78" t="str">
            <v>16D160011</v>
          </cell>
        </row>
        <row r="79">
          <cell r="B79" t="str">
            <v>15D160062</v>
          </cell>
        </row>
        <row r="80">
          <cell r="B80" t="str">
            <v>16D160111</v>
          </cell>
        </row>
        <row r="81">
          <cell r="B81" t="str">
            <v>16D160113</v>
          </cell>
          <cell r="C81">
            <v>1</v>
          </cell>
          <cell r="D81">
            <v>1</v>
          </cell>
        </row>
        <row r="82">
          <cell r="B82" t="str">
            <v>16D160244</v>
          </cell>
          <cell r="C82">
            <v>1</v>
          </cell>
          <cell r="D82">
            <v>1</v>
          </cell>
        </row>
        <row r="83">
          <cell r="B83" t="str">
            <v>16D160310</v>
          </cell>
        </row>
        <row r="84">
          <cell r="B84" t="str">
            <v>16D180021</v>
          </cell>
        </row>
        <row r="85">
          <cell r="B85" t="str">
            <v>16D180280</v>
          </cell>
        </row>
        <row r="86">
          <cell r="B86" t="str">
            <v>16D180462</v>
          </cell>
        </row>
        <row r="87">
          <cell r="B87" t="str">
            <v>16D140158</v>
          </cell>
          <cell r="C87">
            <v>1</v>
          </cell>
          <cell r="D87">
            <v>1</v>
          </cell>
        </row>
        <row r="88">
          <cell r="B88" t="str">
            <v>16D140170</v>
          </cell>
          <cell r="C88">
            <v>1</v>
          </cell>
          <cell r="D88">
            <v>1</v>
          </cell>
        </row>
        <row r="89">
          <cell r="B89" t="str">
            <v>16D140223</v>
          </cell>
        </row>
        <row r="90">
          <cell r="B90" t="str">
            <v>16D140295</v>
          </cell>
        </row>
        <row r="91">
          <cell r="B91" t="str">
            <v>16D140308</v>
          </cell>
        </row>
        <row r="92">
          <cell r="B92" t="str">
            <v>16D170081</v>
          </cell>
          <cell r="C92">
            <v>1</v>
          </cell>
          <cell r="D92">
            <v>1</v>
          </cell>
        </row>
        <row r="93">
          <cell r="B93" t="str">
            <v>16D170087</v>
          </cell>
        </row>
        <row r="94">
          <cell r="B94" t="str">
            <v>16D170114</v>
          </cell>
        </row>
        <row r="95">
          <cell r="B95" t="str">
            <v>16D170163</v>
          </cell>
        </row>
        <row r="96">
          <cell r="B96" t="str">
            <v>16D170313</v>
          </cell>
        </row>
        <row r="97">
          <cell r="B97" t="str">
            <v>16D170379</v>
          </cell>
        </row>
        <row r="98">
          <cell r="B98" t="str">
            <v>16D170380</v>
          </cell>
        </row>
        <row r="99">
          <cell r="B99" t="str">
            <v>16D200007</v>
          </cell>
        </row>
        <row r="100">
          <cell r="B100" t="str">
            <v>16D105092</v>
          </cell>
        </row>
        <row r="101">
          <cell r="B101" t="str">
            <v>16D220123</v>
          </cell>
          <cell r="C101">
            <v>1</v>
          </cell>
          <cell r="D101">
            <v>1</v>
          </cell>
        </row>
        <row r="102">
          <cell r="B102" t="str">
            <v>16D210021</v>
          </cell>
        </row>
        <row r="103">
          <cell r="B103" t="str">
            <v>16D210094</v>
          </cell>
        </row>
        <row r="104">
          <cell r="B104" t="str">
            <v>16D210141</v>
          </cell>
        </row>
        <row r="105">
          <cell r="B105" t="str">
            <v>16D210143</v>
          </cell>
        </row>
        <row r="106">
          <cell r="B106" t="str">
            <v>16D210146</v>
          </cell>
          <cell r="C106">
            <v>1</v>
          </cell>
          <cell r="D106">
            <v>1</v>
          </cell>
        </row>
        <row r="107">
          <cell r="B107" t="str">
            <v>16D210152</v>
          </cell>
        </row>
        <row r="108">
          <cell r="B108" t="str">
            <v>16D210177</v>
          </cell>
        </row>
        <row r="109">
          <cell r="B109" t="str">
            <v>16D210190</v>
          </cell>
          <cell r="C109">
            <v>1</v>
          </cell>
          <cell r="D109">
            <v>1</v>
          </cell>
        </row>
        <row r="110">
          <cell r="B110" t="str">
            <v>16D210230</v>
          </cell>
          <cell r="C110">
            <v>1</v>
          </cell>
          <cell r="D110">
            <v>1</v>
          </cell>
        </row>
        <row r="111">
          <cell r="B111" t="str">
            <v>16D100002</v>
          </cell>
          <cell r="C111">
            <v>1</v>
          </cell>
          <cell r="D111">
            <v>1</v>
          </cell>
        </row>
        <row r="112">
          <cell r="B112" t="str">
            <v>16D100007</v>
          </cell>
          <cell r="C112">
            <v>1</v>
          </cell>
          <cell r="D112">
            <v>1</v>
          </cell>
        </row>
        <row r="113">
          <cell r="B113" t="str">
            <v>16D100013</v>
          </cell>
          <cell r="C113">
            <v>1</v>
          </cell>
          <cell r="D113">
            <v>1</v>
          </cell>
        </row>
        <row r="114">
          <cell r="B114" t="str">
            <v>16D100022</v>
          </cell>
          <cell r="C114">
            <v>1</v>
          </cell>
          <cell r="D114">
            <v>1</v>
          </cell>
        </row>
        <row r="115">
          <cell r="B115" t="str">
            <v>16D100085</v>
          </cell>
          <cell r="C115">
            <v>1</v>
          </cell>
          <cell r="D115">
            <v>1</v>
          </cell>
        </row>
        <row r="116">
          <cell r="B116" t="str">
            <v>16D100091</v>
          </cell>
          <cell r="C116">
            <v>1</v>
          </cell>
          <cell r="D116">
            <v>1</v>
          </cell>
        </row>
        <row r="117">
          <cell r="B117" t="str">
            <v>16D100103</v>
          </cell>
          <cell r="C117">
            <v>1</v>
          </cell>
          <cell r="D117">
            <v>1</v>
          </cell>
        </row>
        <row r="118">
          <cell r="B118" t="str">
            <v>16D100136</v>
          </cell>
          <cell r="C118">
            <v>1</v>
          </cell>
          <cell r="D118">
            <v>1</v>
          </cell>
        </row>
        <row r="119">
          <cell r="B119" t="str">
            <v>16D100167</v>
          </cell>
          <cell r="C119">
            <v>1</v>
          </cell>
          <cell r="D119">
            <v>1</v>
          </cell>
        </row>
        <row r="120">
          <cell r="B120" t="str">
            <v>16D100173</v>
          </cell>
          <cell r="C120">
            <v>1</v>
          </cell>
          <cell r="D120">
            <v>1</v>
          </cell>
        </row>
        <row r="121">
          <cell r="B121" t="str">
            <v>16D100191</v>
          </cell>
          <cell r="C121">
            <v>1</v>
          </cell>
          <cell r="D121">
            <v>1</v>
          </cell>
        </row>
        <row r="122">
          <cell r="B122" t="str">
            <v>16D100212</v>
          </cell>
          <cell r="C122">
            <v>1</v>
          </cell>
          <cell r="D122">
            <v>1</v>
          </cell>
        </row>
        <row r="123">
          <cell r="B123" t="str">
            <v>16D100260</v>
          </cell>
          <cell r="C123">
            <v>1</v>
          </cell>
          <cell r="D123">
            <v>1</v>
          </cell>
        </row>
        <row r="124">
          <cell r="B124" t="str">
            <v>16D100265</v>
          </cell>
          <cell r="C124">
            <v>1</v>
          </cell>
          <cell r="D124">
            <v>1</v>
          </cell>
        </row>
        <row r="125">
          <cell r="B125" t="str">
            <v>16D100266</v>
          </cell>
          <cell r="C125">
            <v>1</v>
          </cell>
          <cell r="D125">
            <v>1</v>
          </cell>
        </row>
        <row r="126">
          <cell r="B126" t="str">
            <v>16D100268</v>
          </cell>
          <cell r="C126">
            <v>1</v>
          </cell>
          <cell r="D126">
            <v>1</v>
          </cell>
        </row>
        <row r="127">
          <cell r="B127" t="str">
            <v>16D100329</v>
          </cell>
          <cell r="C127">
            <v>1</v>
          </cell>
          <cell r="D127">
            <v>1</v>
          </cell>
        </row>
        <row r="128">
          <cell r="B128" t="str">
            <v>16D100341</v>
          </cell>
          <cell r="C128">
            <v>1</v>
          </cell>
          <cell r="D128">
            <v>1</v>
          </cell>
        </row>
        <row r="129">
          <cell r="B129" t="str">
            <v>16D100347</v>
          </cell>
          <cell r="C129">
            <v>1</v>
          </cell>
          <cell r="D129">
            <v>1</v>
          </cell>
        </row>
        <row r="130">
          <cell r="B130" t="str">
            <v>16D100374</v>
          </cell>
          <cell r="C130">
            <v>1</v>
          </cell>
          <cell r="D130">
            <v>1</v>
          </cell>
        </row>
        <row r="131">
          <cell r="B131" t="str">
            <v>16D100378</v>
          </cell>
          <cell r="C131">
            <v>1</v>
          </cell>
          <cell r="D131">
            <v>1</v>
          </cell>
        </row>
        <row r="132">
          <cell r="B132" t="str">
            <v>16D100379</v>
          </cell>
          <cell r="C132">
            <v>1</v>
          </cell>
          <cell r="D132">
            <v>1</v>
          </cell>
        </row>
        <row r="133">
          <cell r="B133" t="str">
            <v>16D100401</v>
          </cell>
          <cell r="C133">
            <v>1</v>
          </cell>
          <cell r="D133">
            <v>1</v>
          </cell>
        </row>
        <row r="134">
          <cell r="B134" t="str">
            <v>16D100403</v>
          </cell>
          <cell r="C134">
            <v>1</v>
          </cell>
          <cell r="D134">
            <v>1</v>
          </cell>
        </row>
        <row r="135">
          <cell r="B135" t="str">
            <v>16D100428</v>
          </cell>
          <cell r="C135">
            <v>1</v>
          </cell>
          <cell r="D135">
            <v>1</v>
          </cell>
        </row>
        <row r="136">
          <cell r="B136" t="str">
            <v>16D100444</v>
          </cell>
          <cell r="C136">
            <v>1</v>
          </cell>
          <cell r="D136">
            <v>1</v>
          </cell>
        </row>
        <row r="137">
          <cell r="B137" t="str">
            <v>16D100448</v>
          </cell>
          <cell r="C137">
            <v>1</v>
          </cell>
          <cell r="D137">
            <v>1</v>
          </cell>
        </row>
        <row r="138">
          <cell r="B138" t="str">
            <v>16D100573</v>
          </cell>
          <cell r="C138">
            <v>1</v>
          </cell>
          <cell r="D138">
            <v>1</v>
          </cell>
        </row>
        <row r="139">
          <cell r="B139" t="str">
            <v>16D100578</v>
          </cell>
          <cell r="C139">
            <v>1</v>
          </cell>
          <cell r="D139">
            <v>1</v>
          </cell>
        </row>
        <row r="140">
          <cell r="B140" t="str">
            <v>16D100581</v>
          </cell>
          <cell r="C140">
            <v>1</v>
          </cell>
          <cell r="D140">
            <v>1</v>
          </cell>
        </row>
        <row r="141">
          <cell r="B141" t="str">
            <v>16D100587</v>
          </cell>
          <cell r="C141">
            <v>1</v>
          </cell>
          <cell r="D141">
            <v>1</v>
          </cell>
        </row>
        <row r="142">
          <cell r="B142" t="str">
            <v>16D100648</v>
          </cell>
          <cell r="C142">
            <v>1</v>
          </cell>
          <cell r="D142">
            <v>1</v>
          </cell>
        </row>
        <row r="143">
          <cell r="B143" t="str">
            <v>16D100655</v>
          </cell>
          <cell r="C143">
            <v>1</v>
          </cell>
          <cell r="D143">
            <v>1</v>
          </cell>
        </row>
        <row r="144">
          <cell r="B144" t="str">
            <v>15D110012</v>
          </cell>
          <cell r="C144">
            <v>1</v>
          </cell>
          <cell r="D144">
            <v>1</v>
          </cell>
        </row>
        <row r="145">
          <cell r="B145" t="str">
            <v>16D110022</v>
          </cell>
          <cell r="C145">
            <v>1</v>
          </cell>
          <cell r="D145">
            <v>1</v>
          </cell>
        </row>
        <row r="146">
          <cell r="B146" t="str">
            <v>16D110042</v>
          </cell>
          <cell r="C146">
            <v>1</v>
          </cell>
          <cell r="D146">
            <v>1</v>
          </cell>
        </row>
        <row r="147">
          <cell r="B147" t="str">
            <v>16D110099</v>
          </cell>
          <cell r="C147">
            <v>1</v>
          </cell>
          <cell r="D147">
            <v>1</v>
          </cell>
        </row>
        <row r="148">
          <cell r="B148" t="str">
            <v>16D110213</v>
          </cell>
          <cell r="C148">
            <v>1</v>
          </cell>
          <cell r="D148">
            <v>1</v>
          </cell>
        </row>
        <row r="149">
          <cell r="B149" t="str">
            <v>16D250147</v>
          </cell>
          <cell r="C149">
            <v>1</v>
          </cell>
          <cell r="D149">
            <v>1</v>
          </cell>
        </row>
        <row r="150">
          <cell r="B150" t="str">
            <v>16D250161</v>
          </cell>
          <cell r="C150">
            <v>1</v>
          </cell>
          <cell r="D150">
            <v>1</v>
          </cell>
        </row>
        <row r="151">
          <cell r="B151" t="str">
            <v>16D250163</v>
          </cell>
          <cell r="C151">
            <v>1</v>
          </cell>
          <cell r="D151">
            <v>1</v>
          </cell>
        </row>
        <row r="152">
          <cell r="B152" t="str">
            <v>16D120011</v>
          </cell>
          <cell r="C152">
            <v>1</v>
          </cell>
          <cell r="D152">
            <v>1</v>
          </cell>
        </row>
        <row r="153">
          <cell r="B153" t="str">
            <v>16D120013</v>
          </cell>
          <cell r="C153">
            <v>1</v>
          </cell>
          <cell r="D153">
            <v>1</v>
          </cell>
        </row>
        <row r="154">
          <cell r="B154" t="str">
            <v>16D120023</v>
          </cell>
          <cell r="C154">
            <v>1</v>
          </cell>
          <cell r="D154">
            <v>1</v>
          </cell>
        </row>
        <row r="155">
          <cell r="B155" t="str">
            <v>16D120028</v>
          </cell>
          <cell r="C155">
            <v>1</v>
          </cell>
          <cell r="D155">
            <v>1</v>
          </cell>
        </row>
        <row r="156">
          <cell r="B156" t="str">
            <v>16D120032</v>
          </cell>
          <cell r="C156">
            <v>1</v>
          </cell>
          <cell r="D156">
            <v>1</v>
          </cell>
        </row>
        <row r="157">
          <cell r="B157" t="str">
            <v>16D120035</v>
          </cell>
          <cell r="C157">
            <v>1</v>
          </cell>
          <cell r="D157">
            <v>1</v>
          </cell>
        </row>
        <row r="158">
          <cell r="B158" t="str">
            <v>16D120055</v>
          </cell>
          <cell r="C158">
            <v>1</v>
          </cell>
          <cell r="D158">
            <v>1</v>
          </cell>
        </row>
        <row r="159">
          <cell r="B159" t="str">
            <v>16D120060</v>
          </cell>
          <cell r="C159">
            <v>1</v>
          </cell>
          <cell r="D159">
            <v>1</v>
          </cell>
        </row>
        <row r="160">
          <cell r="B160" t="str">
            <v>16D120107</v>
          </cell>
          <cell r="C160">
            <v>1</v>
          </cell>
          <cell r="D160">
            <v>1</v>
          </cell>
        </row>
        <row r="161">
          <cell r="B161" t="str">
            <v>16D120108</v>
          </cell>
          <cell r="C161">
            <v>1</v>
          </cell>
          <cell r="D161">
            <v>1</v>
          </cell>
        </row>
        <row r="162">
          <cell r="B162" t="str">
            <v>16D120142</v>
          </cell>
          <cell r="C162">
            <v>1</v>
          </cell>
          <cell r="D162">
            <v>1</v>
          </cell>
        </row>
        <row r="163">
          <cell r="B163" t="str">
            <v>16D120144</v>
          </cell>
          <cell r="C163">
            <v>1</v>
          </cell>
          <cell r="D163">
            <v>1</v>
          </cell>
        </row>
        <row r="164">
          <cell r="B164" t="str">
            <v>16D120220</v>
          </cell>
          <cell r="C164">
            <v>1</v>
          </cell>
          <cell r="D164">
            <v>1</v>
          </cell>
        </row>
        <row r="165">
          <cell r="B165" t="str">
            <v>16D120242</v>
          </cell>
          <cell r="C165">
            <v>1</v>
          </cell>
          <cell r="D165">
            <v>1</v>
          </cell>
        </row>
        <row r="166">
          <cell r="B166" t="str">
            <v>15D120221</v>
          </cell>
          <cell r="C166">
            <v>1</v>
          </cell>
          <cell r="D166">
            <v>1</v>
          </cell>
        </row>
        <row r="167">
          <cell r="B167" t="str">
            <v>16D120300</v>
          </cell>
          <cell r="C167">
            <v>1</v>
          </cell>
          <cell r="D167">
            <v>1</v>
          </cell>
        </row>
        <row r="168">
          <cell r="B168" t="str">
            <v>16D120307</v>
          </cell>
          <cell r="C168">
            <v>1</v>
          </cell>
          <cell r="D168">
            <v>1</v>
          </cell>
        </row>
        <row r="169">
          <cell r="B169" t="str">
            <v>16D120365</v>
          </cell>
          <cell r="C169">
            <v>1</v>
          </cell>
          <cell r="D169">
            <v>1</v>
          </cell>
        </row>
        <row r="170">
          <cell r="B170" t="str">
            <v>16D120394</v>
          </cell>
          <cell r="C170">
            <v>1</v>
          </cell>
          <cell r="D170">
            <v>1</v>
          </cell>
        </row>
        <row r="171">
          <cell r="B171" t="str">
            <v>16D150016</v>
          </cell>
          <cell r="C171">
            <v>1</v>
          </cell>
          <cell r="D171">
            <v>1</v>
          </cell>
        </row>
        <row r="172">
          <cell r="B172" t="str">
            <v>16D150023</v>
          </cell>
          <cell r="C172">
            <v>1</v>
          </cell>
          <cell r="D172">
            <v>1</v>
          </cell>
        </row>
        <row r="173">
          <cell r="B173" t="str">
            <v>16D150039</v>
          </cell>
          <cell r="C173">
            <v>1</v>
          </cell>
          <cell r="D173">
            <v>1</v>
          </cell>
        </row>
        <row r="174">
          <cell r="B174" t="str">
            <v>16D150062</v>
          </cell>
          <cell r="C174">
            <v>1</v>
          </cell>
          <cell r="D174">
            <v>1</v>
          </cell>
        </row>
        <row r="175">
          <cell r="B175" t="str">
            <v>16D150066</v>
          </cell>
          <cell r="C175">
            <v>1</v>
          </cell>
          <cell r="D175">
            <v>1</v>
          </cell>
        </row>
        <row r="176">
          <cell r="B176" t="str">
            <v>16D150105</v>
          </cell>
          <cell r="C176">
            <v>1</v>
          </cell>
          <cell r="D176">
            <v>1</v>
          </cell>
        </row>
        <row r="177">
          <cell r="B177" t="str">
            <v>16D150126</v>
          </cell>
          <cell r="C177">
            <v>1</v>
          </cell>
          <cell r="D177">
            <v>1</v>
          </cell>
        </row>
        <row r="178">
          <cell r="B178" t="str">
            <v>16D150131</v>
          </cell>
          <cell r="C178">
            <v>1</v>
          </cell>
          <cell r="D178">
            <v>1</v>
          </cell>
        </row>
        <row r="179">
          <cell r="B179" t="str">
            <v>16D150141</v>
          </cell>
          <cell r="C179">
            <v>1</v>
          </cell>
          <cell r="D179">
            <v>1</v>
          </cell>
        </row>
        <row r="180">
          <cell r="B180" t="str">
            <v>16D150203</v>
          </cell>
          <cell r="C180">
            <v>1</v>
          </cell>
          <cell r="D180">
            <v>1</v>
          </cell>
        </row>
        <row r="181">
          <cell r="B181" t="str">
            <v>16D150229</v>
          </cell>
          <cell r="C181">
            <v>1</v>
          </cell>
          <cell r="D181">
            <v>1</v>
          </cell>
        </row>
        <row r="182">
          <cell r="B182" t="str">
            <v>16D150365</v>
          </cell>
          <cell r="C182">
            <v>1</v>
          </cell>
          <cell r="D182">
            <v>1</v>
          </cell>
        </row>
        <row r="183">
          <cell r="B183" t="str">
            <v>16D150422</v>
          </cell>
          <cell r="C183">
            <v>1</v>
          </cell>
          <cell r="D183">
            <v>1</v>
          </cell>
        </row>
        <row r="184">
          <cell r="B184" t="str">
            <v>16D150473</v>
          </cell>
          <cell r="C184">
            <v>1</v>
          </cell>
          <cell r="D184">
            <v>1</v>
          </cell>
        </row>
        <row r="185">
          <cell r="B185" t="str">
            <v>16D150546</v>
          </cell>
          <cell r="C185">
            <v>1</v>
          </cell>
          <cell r="D185">
            <v>1</v>
          </cell>
        </row>
        <row r="186">
          <cell r="B186" t="str">
            <v>16D150565</v>
          </cell>
          <cell r="C186">
            <v>1</v>
          </cell>
          <cell r="D186">
            <v>1</v>
          </cell>
        </row>
        <row r="187">
          <cell r="B187" t="str">
            <v>16D130186</v>
          </cell>
          <cell r="C187">
            <v>1</v>
          </cell>
          <cell r="D187">
            <v>1</v>
          </cell>
        </row>
        <row r="188">
          <cell r="B188" t="str">
            <v>16D160005</v>
          </cell>
          <cell r="C188">
            <v>1</v>
          </cell>
          <cell r="D188">
            <v>1</v>
          </cell>
        </row>
        <row r="189">
          <cell r="B189" t="str">
            <v>16D160018</v>
          </cell>
          <cell r="C189">
            <v>1</v>
          </cell>
          <cell r="D189">
            <v>1</v>
          </cell>
        </row>
        <row r="190">
          <cell r="B190" t="str">
            <v>16D160045</v>
          </cell>
          <cell r="C190">
            <v>1</v>
          </cell>
          <cell r="D190">
            <v>1</v>
          </cell>
        </row>
        <row r="191">
          <cell r="B191" t="str">
            <v>16D160054</v>
          </cell>
          <cell r="C191">
            <v>1</v>
          </cell>
          <cell r="D191">
            <v>1</v>
          </cell>
        </row>
        <row r="192">
          <cell r="B192" t="str">
            <v>16D160063</v>
          </cell>
          <cell r="C192">
            <v>1</v>
          </cell>
          <cell r="D192">
            <v>1</v>
          </cell>
        </row>
        <row r="193">
          <cell r="B193" t="str">
            <v>16D160098</v>
          </cell>
          <cell r="C193">
            <v>1</v>
          </cell>
          <cell r="D193">
            <v>1</v>
          </cell>
        </row>
        <row r="194">
          <cell r="B194" t="str">
            <v>16D160109</v>
          </cell>
          <cell r="C194">
            <v>1</v>
          </cell>
          <cell r="D194">
            <v>1</v>
          </cell>
        </row>
        <row r="195">
          <cell r="B195" t="str">
            <v>16D160116</v>
          </cell>
          <cell r="C195">
            <v>1</v>
          </cell>
          <cell r="D195">
            <v>1</v>
          </cell>
        </row>
        <row r="196">
          <cell r="B196" t="str">
            <v>16D160130</v>
          </cell>
          <cell r="C196">
            <v>1</v>
          </cell>
          <cell r="D196">
            <v>1</v>
          </cell>
        </row>
        <row r="197">
          <cell r="B197" t="str">
            <v>16D160132</v>
          </cell>
          <cell r="C197">
            <v>1</v>
          </cell>
          <cell r="D197">
            <v>1</v>
          </cell>
        </row>
        <row r="198">
          <cell r="B198" t="str">
            <v>16D160150</v>
          </cell>
          <cell r="C198">
            <v>1</v>
          </cell>
          <cell r="D198">
            <v>1</v>
          </cell>
        </row>
        <row r="199">
          <cell r="B199" t="str">
            <v>16D160197</v>
          </cell>
          <cell r="C199">
            <v>1</v>
          </cell>
          <cell r="D199">
            <v>1</v>
          </cell>
        </row>
        <row r="200">
          <cell r="B200" t="str">
            <v>16D160207</v>
          </cell>
          <cell r="C200">
            <v>1</v>
          </cell>
          <cell r="D200">
            <v>1</v>
          </cell>
        </row>
        <row r="201">
          <cell r="B201" t="str">
            <v>16D160214</v>
          </cell>
          <cell r="C201">
            <v>1</v>
          </cell>
          <cell r="D201">
            <v>1</v>
          </cell>
        </row>
        <row r="202">
          <cell r="B202" t="str">
            <v>16D160215</v>
          </cell>
          <cell r="C202">
            <v>1</v>
          </cell>
          <cell r="D202">
            <v>1</v>
          </cell>
        </row>
        <row r="203">
          <cell r="B203" t="str">
            <v>16D160230</v>
          </cell>
          <cell r="C203">
            <v>1</v>
          </cell>
          <cell r="D203">
            <v>1</v>
          </cell>
        </row>
        <row r="204">
          <cell r="B204" t="str">
            <v>16D160231</v>
          </cell>
          <cell r="C204">
            <v>1</v>
          </cell>
          <cell r="D204">
            <v>1</v>
          </cell>
        </row>
        <row r="205">
          <cell r="B205" t="str">
            <v>16D160275</v>
          </cell>
          <cell r="C205">
            <v>1</v>
          </cell>
          <cell r="D205">
            <v>1</v>
          </cell>
        </row>
        <row r="206">
          <cell r="B206" t="str">
            <v>16D160298</v>
          </cell>
          <cell r="C206">
            <v>1</v>
          </cell>
          <cell r="D206">
            <v>1</v>
          </cell>
        </row>
        <row r="207">
          <cell r="B207" t="str">
            <v>16D160462</v>
          </cell>
          <cell r="C207">
            <v>1</v>
          </cell>
          <cell r="D207">
            <v>1</v>
          </cell>
        </row>
        <row r="208">
          <cell r="B208" t="str">
            <v>16D160476</v>
          </cell>
          <cell r="C208">
            <v>1</v>
          </cell>
          <cell r="D208">
            <v>1</v>
          </cell>
        </row>
        <row r="209">
          <cell r="B209" t="str">
            <v>16D160477</v>
          </cell>
          <cell r="C209">
            <v>1</v>
          </cell>
          <cell r="D209">
            <v>1</v>
          </cell>
        </row>
        <row r="210">
          <cell r="B210" t="str">
            <v>16D160484</v>
          </cell>
          <cell r="C210">
            <v>1</v>
          </cell>
          <cell r="D210">
            <v>1</v>
          </cell>
        </row>
        <row r="211">
          <cell r="B211" t="str">
            <v>16D180035</v>
          </cell>
          <cell r="C211">
            <v>1</v>
          </cell>
          <cell r="D211">
            <v>1</v>
          </cell>
        </row>
        <row r="212">
          <cell r="B212" t="str">
            <v>16D180124</v>
          </cell>
          <cell r="C212">
            <v>1</v>
          </cell>
          <cell r="D212">
            <v>1</v>
          </cell>
        </row>
        <row r="213">
          <cell r="B213" t="str">
            <v>16D180208</v>
          </cell>
          <cell r="C213">
            <v>1</v>
          </cell>
          <cell r="D213">
            <v>1</v>
          </cell>
        </row>
        <row r="214">
          <cell r="B214" t="str">
            <v>16D180233</v>
          </cell>
          <cell r="C214">
            <v>1</v>
          </cell>
          <cell r="D214">
            <v>1</v>
          </cell>
        </row>
        <row r="215">
          <cell r="B215" t="str">
            <v>16D180284</v>
          </cell>
          <cell r="C215">
            <v>1</v>
          </cell>
          <cell r="D215">
            <v>1</v>
          </cell>
        </row>
        <row r="216">
          <cell r="B216" t="str">
            <v>16D180285</v>
          </cell>
          <cell r="C216">
            <v>1</v>
          </cell>
          <cell r="D216">
            <v>1</v>
          </cell>
        </row>
        <row r="217">
          <cell r="B217" t="str">
            <v>16D180288</v>
          </cell>
          <cell r="C217">
            <v>1</v>
          </cell>
          <cell r="D217">
            <v>1</v>
          </cell>
        </row>
        <row r="218">
          <cell r="B218" t="str">
            <v>16D180293</v>
          </cell>
          <cell r="C218">
            <v>1</v>
          </cell>
          <cell r="D218">
            <v>1</v>
          </cell>
        </row>
        <row r="219">
          <cell r="B219" t="str">
            <v>16D180310</v>
          </cell>
          <cell r="C219">
            <v>1</v>
          </cell>
          <cell r="D219">
            <v>1</v>
          </cell>
        </row>
        <row r="220">
          <cell r="B220" t="str">
            <v>16D180488</v>
          </cell>
          <cell r="C220">
            <v>1</v>
          </cell>
          <cell r="D220">
            <v>1</v>
          </cell>
        </row>
        <row r="221">
          <cell r="B221" t="str">
            <v>16D140006</v>
          </cell>
          <cell r="C221">
            <v>1</v>
          </cell>
          <cell r="D221">
            <v>1</v>
          </cell>
        </row>
        <row r="222">
          <cell r="B222" t="str">
            <v>16D140019</v>
          </cell>
          <cell r="C222">
            <v>1</v>
          </cell>
          <cell r="D222">
            <v>1</v>
          </cell>
        </row>
        <row r="223">
          <cell r="B223" t="str">
            <v>16D140027</v>
          </cell>
          <cell r="C223">
            <v>1</v>
          </cell>
          <cell r="D223">
            <v>1</v>
          </cell>
        </row>
        <row r="224">
          <cell r="B224" t="str">
            <v>16D140034</v>
          </cell>
          <cell r="C224">
            <v>1</v>
          </cell>
          <cell r="D224">
            <v>1</v>
          </cell>
        </row>
        <row r="225">
          <cell r="B225" t="str">
            <v>16D140035</v>
          </cell>
          <cell r="C225">
            <v>1</v>
          </cell>
          <cell r="D225">
            <v>1</v>
          </cell>
        </row>
        <row r="226">
          <cell r="B226" t="str">
            <v>16D140038</v>
          </cell>
          <cell r="C226">
            <v>1</v>
          </cell>
          <cell r="D226">
            <v>1</v>
          </cell>
        </row>
        <row r="227">
          <cell r="B227" t="str">
            <v>16D140085</v>
          </cell>
          <cell r="C227">
            <v>1</v>
          </cell>
          <cell r="D227">
            <v>1</v>
          </cell>
        </row>
        <row r="228">
          <cell r="B228" t="str">
            <v>16D140108</v>
          </cell>
          <cell r="C228">
            <v>1</v>
          </cell>
          <cell r="D228">
            <v>1</v>
          </cell>
        </row>
        <row r="229">
          <cell r="B229" t="str">
            <v>16D140107</v>
          </cell>
          <cell r="C229">
            <v>1</v>
          </cell>
          <cell r="D229">
            <v>1</v>
          </cell>
        </row>
        <row r="230">
          <cell r="B230" t="str">
            <v>16D140157</v>
          </cell>
          <cell r="C230">
            <v>1</v>
          </cell>
          <cell r="D230">
            <v>1</v>
          </cell>
        </row>
        <row r="231">
          <cell r="B231" t="str">
            <v>16D140163</v>
          </cell>
          <cell r="C231">
            <v>1</v>
          </cell>
          <cell r="D231">
            <v>1</v>
          </cell>
        </row>
        <row r="232">
          <cell r="B232" t="str">
            <v>16D140186</v>
          </cell>
          <cell r="C232">
            <v>1</v>
          </cell>
          <cell r="D232">
            <v>1</v>
          </cell>
        </row>
        <row r="233">
          <cell r="B233" t="str">
            <v>16D140187</v>
          </cell>
          <cell r="C233">
            <v>1</v>
          </cell>
          <cell r="D233">
            <v>1</v>
          </cell>
        </row>
        <row r="234">
          <cell r="B234" t="str">
            <v>16D140339</v>
          </cell>
          <cell r="C234">
            <v>1</v>
          </cell>
          <cell r="D234">
            <v>1</v>
          </cell>
        </row>
        <row r="235">
          <cell r="B235" t="str">
            <v>16D170013</v>
          </cell>
          <cell r="C235">
            <v>1</v>
          </cell>
          <cell r="D235">
            <v>1</v>
          </cell>
        </row>
        <row r="236">
          <cell r="B236" t="str">
            <v>16D200087</v>
          </cell>
          <cell r="C236">
            <v>1</v>
          </cell>
          <cell r="D236">
            <v>1</v>
          </cell>
        </row>
        <row r="237">
          <cell r="B237" t="str">
            <v>16D200190</v>
          </cell>
          <cell r="C237">
            <v>1</v>
          </cell>
          <cell r="D237">
            <v>1</v>
          </cell>
        </row>
        <row r="238">
          <cell r="B238" t="str">
            <v>16D200259</v>
          </cell>
          <cell r="C238">
            <v>1</v>
          </cell>
          <cell r="D238">
            <v>1</v>
          </cell>
        </row>
        <row r="239">
          <cell r="B239" t="str">
            <v>16D105074</v>
          </cell>
          <cell r="C239">
            <v>1</v>
          </cell>
          <cell r="D239">
            <v>1</v>
          </cell>
        </row>
        <row r="240">
          <cell r="B240" t="str">
            <v>16D190003</v>
          </cell>
          <cell r="C240">
            <v>1</v>
          </cell>
          <cell r="D240">
            <v>1</v>
          </cell>
        </row>
        <row r="241">
          <cell r="B241" t="str">
            <v>16D190005</v>
          </cell>
          <cell r="C241">
            <v>1</v>
          </cell>
          <cell r="D241">
            <v>1</v>
          </cell>
        </row>
        <row r="242">
          <cell r="B242" t="str">
            <v>16D190016</v>
          </cell>
          <cell r="C242">
            <v>1</v>
          </cell>
          <cell r="D242">
            <v>1</v>
          </cell>
        </row>
        <row r="243">
          <cell r="B243" t="str">
            <v>16D190084</v>
          </cell>
          <cell r="C243">
            <v>1</v>
          </cell>
          <cell r="D243">
            <v>1</v>
          </cell>
        </row>
        <row r="244">
          <cell r="B244" t="str">
            <v>16D190190</v>
          </cell>
          <cell r="C244">
            <v>1</v>
          </cell>
          <cell r="D244">
            <v>1</v>
          </cell>
        </row>
        <row r="245">
          <cell r="B245" t="str">
            <v>16D190218</v>
          </cell>
          <cell r="C245">
            <v>1</v>
          </cell>
          <cell r="D245">
            <v>1</v>
          </cell>
        </row>
        <row r="246">
          <cell r="B246" t="str">
            <v>16D220002</v>
          </cell>
          <cell r="C246">
            <v>1</v>
          </cell>
          <cell r="D246">
            <v>1</v>
          </cell>
        </row>
        <row r="247">
          <cell r="B247" t="str">
            <v>16D220004</v>
          </cell>
          <cell r="C247">
            <v>1</v>
          </cell>
          <cell r="D247">
            <v>1</v>
          </cell>
        </row>
        <row r="248">
          <cell r="B248" t="str">
            <v>16D220017</v>
          </cell>
          <cell r="C248">
            <v>1</v>
          </cell>
          <cell r="D248">
            <v>1</v>
          </cell>
        </row>
        <row r="249">
          <cell r="B249" t="str">
            <v>16D220021</v>
          </cell>
          <cell r="C249">
            <v>1</v>
          </cell>
          <cell r="D249">
            <v>1</v>
          </cell>
        </row>
        <row r="250">
          <cell r="B250" t="str">
            <v>16D220065</v>
          </cell>
          <cell r="C250">
            <v>1</v>
          </cell>
          <cell r="D250">
            <v>1</v>
          </cell>
        </row>
        <row r="251">
          <cell r="B251" t="str">
            <v>16D220081</v>
          </cell>
          <cell r="C251">
            <v>1</v>
          </cell>
          <cell r="D251">
            <v>1</v>
          </cell>
        </row>
        <row r="252">
          <cell r="B252" t="str">
            <v>16D220136</v>
          </cell>
          <cell r="C252">
            <v>1</v>
          </cell>
          <cell r="D252">
            <v>1</v>
          </cell>
        </row>
        <row r="253">
          <cell r="B253" t="str">
            <v>16D220171</v>
          </cell>
          <cell r="C253">
            <v>1</v>
          </cell>
          <cell r="D253">
            <v>1</v>
          </cell>
        </row>
        <row r="254">
          <cell r="B254" t="str">
            <v>16D210007</v>
          </cell>
          <cell r="C254">
            <v>1</v>
          </cell>
          <cell r="D254">
            <v>1</v>
          </cell>
        </row>
        <row r="255">
          <cell r="B255" t="str">
            <v>16D210013</v>
          </cell>
          <cell r="C255">
            <v>1</v>
          </cell>
          <cell r="D255">
            <v>1</v>
          </cell>
        </row>
        <row r="256">
          <cell r="B256" t="str">
            <v>16D210018</v>
          </cell>
          <cell r="C256">
            <v>1</v>
          </cell>
          <cell r="D256">
            <v>1</v>
          </cell>
        </row>
        <row r="257">
          <cell r="B257" t="str">
            <v>15D210078</v>
          </cell>
          <cell r="C257">
            <v>1</v>
          </cell>
          <cell r="D257">
            <v>1</v>
          </cell>
        </row>
        <row r="258">
          <cell r="B258" t="str">
            <v>16D210085</v>
          </cell>
          <cell r="C258">
            <v>1</v>
          </cell>
          <cell r="D258">
            <v>1</v>
          </cell>
        </row>
        <row r="259">
          <cell r="B259" t="str">
            <v>16D210083</v>
          </cell>
          <cell r="C259">
            <v>1</v>
          </cell>
          <cell r="D259">
            <v>1</v>
          </cell>
        </row>
        <row r="260">
          <cell r="B260" t="str">
            <v>16D210087</v>
          </cell>
          <cell r="C260">
            <v>1</v>
          </cell>
          <cell r="D260">
            <v>1</v>
          </cell>
        </row>
        <row r="261">
          <cell r="B261" t="str">
            <v>16D210098</v>
          </cell>
          <cell r="C261">
            <v>1</v>
          </cell>
          <cell r="D261">
            <v>1</v>
          </cell>
        </row>
        <row r="262">
          <cell r="B262" t="str">
            <v>16D210100</v>
          </cell>
          <cell r="C262">
            <v>1</v>
          </cell>
          <cell r="D262">
            <v>1</v>
          </cell>
        </row>
        <row r="263">
          <cell r="B263" t="str">
            <v>16D210102</v>
          </cell>
          <cell r="C263">
            <v>1</v>
          </cell>
          <cell r="D263">
            <v>1</v>
          </cell>
        </row>
        <row r="264">
          <cell r="B264" t="str">
            <v>15D210108</v>
          </cell>
          <cell r="C264">
            <v>1</v>
          </cell>
          <cell r="D264">
            <v>1</v>
          </cell>
        </row>
        <row r="265">
          <cell r="B265" t="str">
            <v>16D210116</v>
          </cell>
          <cell r="C265">
            <v>1</v>
          </cell>
          <cell r="D265">
            <v>1</v>
          </cell>
        </row>
        <row r="266">
          <cell r="B266" t="str">
            <v>16D210120</v>
          </cell>
          <cell r="C266">
            <v>1</v>
          </cell>
          <cell r="D266">
            <v>1</v>
          </cell>
        </row>
        <row r="267">
          <cell r="B267" t="str">
            <v>16D210145</v>
          </cell>
          <cell r="C267">
            <v>1</v>
          </cell>
          <cell r="D267">
            <v>1</v>
          </cell>
        </row>
        <row r="268">
          <cell r="B268" t="str">
            <v>16D210154</v>
          </cell>
          <cell r="C268">
            <v>1</v>
          </cell>
          <cell r="D268">
            <v>1</v>
          </cell>
        </row>
        <row r="269">
          <cell r="B269" t="str">
            <v>16D210161</v>
          </cell>
          <cell r="C269">
            <v>1</v>
          </cell>
          <cell r="D269">
            <v>1</v>
          </cell>
        </row>
        <row r="270">
          <cell r="B270" t="str">
            <v>16D210163</v>
          </cell>
          <cell r="C270">
            <v>1</v>
          </cell>
          <cell r="D270">
            <v>1</v>
          </cell>
        </row>
        <row r="271">
          <cell r="B271" t="str">
            <v>16D210180</v>
          </cell>
          <cell r="C271">
            <v>1</v>
          </cell>
          <cell r="D271">
            <v>1</v>
          </cell>
        </row>
        <row r="272">
          <cell r="B272" t="str">
            <v>16D210222</v>
          </cell>
          <cell r="C272">
            <v>1</v>
          </cell>
          <cell r="D272">
            <v>1</v>
          </cell>
        </row>
      </sheetData>
      <sheetData sheetId="2">
        <row r="11">
          <cell r="B11" t="str">
            <v>14D150216</v>
          </cell>
          <cell r="C11">
            <v>1</v>
          </cell>
        </row>
        <row r="12">
          <cell r="B12" t="str">
            <v>14D150412</v>
          </cell>
          <cell r="C12">
            <v>1</v>
          </cell>
        </row>
        <row r="13">
          <cell r="B13" t="str">
            <v>14D130362</v>
          </cell>
          <cell r="C13">
            <v>1</v>
          </cell>
          <cell r="D13">
            <v>1</v>
          </cell>
        </row>
        <row r="14">
          <cell r="B14" t="str">
            <v>14D130365</v>
          </cell>
        </row>
        <row r="15">
          <cell r="B15" t="str">
            <v>14D160406</v>
          </cell>
        </row>
        <row r="16">
          <cell r="B16" t="str">
            <v>14D240041</v>
          </cell>
          <cell r="C16">
            <v>1</v>
          </cell>
        </row>
        <row r="17">
          <cell r="B17" t="str">
            <v>14D240169</v>
          </cell>
          <cell r="C17">
            <v>1</v>
          </cell>
        </row>
        <row r="18">
          <cell r="B18" t="str">
            <v>14D240235</v>
          </cell>
          <cell r="C18">
            <v>1</v>
          </cell>
        </row>
        <row r="19">
          <cell r="B19" t="str">
            <v>14D170142</v>
          </cell>
        </row>
        <row r="20">
          <cell r="B20" t="str">
            <v>14D170177</v>
          </cell>
        </row>
        <row r="21">
          <cell r="B21" t="str">
            <v>14D170354</v>
          </cell>
        </row>
        <row r="22">
          <cell r="B22" t="str">
            <v>14D170378</v>
          </cell>
          <cell r="C22">
            <v>1</v>
          </cell>
        </row>
        <row r="23">
          <cell r="B23" t="str">
            <v>14D170438</v>
          </cell>
        </row>
        <row r="24">
          <cell r="B24" t="str">
            <v>14D200085</v>
          </cell>
          <cell r="C24">
            <v>1</v>
          </cell>
        </row>
        <row r="25">
          <cell r="B25" t="str">
            <v>14D200240</v>
          </cell>
        </row>
        <row r="26">
          <cell r="B26" t="str">
            <v>14D190359</v>
          </cell>
          <cell r="C26">
            <v>1</v>
          </cell>
        </row>
        <row r="27">
          <cell r="B27" t="str">
            <v>14D190528</v>
          </cell>
          <cell r="C27">
            <v>1</v>
          </cell>
        </row>
        <row r="28">
          <cell r="B28" t="str">
            <v>14D220032</v>
          </cell>
          <cell r="C28">
            <v>1</v>
          </cell>
        </row>
        <row r="29">
          <cell r="B29" t="str">
            <v>14D220052</v>
          </cell>
          <cell r="C29">
            <v>1</v>
          </cell>
          <cell r="D29">
            <v>1</v>
          </cell>
        </row>
        <row r="30">
          <cell r="B30" t="str">
            <v>14D220285</v>
          </cell>
        </row>
        <row r="31">
          <cell r="B31" t="str">
            <v>14D220332</v>
          </cell>
        </row>
        <row r="32">
          <cell r="B32" t="str">
            <v>15D100149</v>
          </cell>
        </row>
        <row r="33">
          <cell r="B33" t="str">
            <v>15D100179</v>
          </cell>
          <cell r="C33">
            <v>1</v>
          </cell>
          <cell r="D33">
            <v>1</v>
          </cell>
        </row>
        <row r="34">
          <cell r="B34" t="str">
            <v>15D100252</v>
          </cell>
          <cell r="C34">
            <v>1</v>
          </cell>
        </row>
        <row r="35">
          <cell r="B35" t="str">
            <v>15D100333</v>
          </cell>
          <cell r="C35">
            <v>1</v>
          </cell>
          <cell r="D35">
            <v>1</v>
          </cell>
        </row>
        <row r="36">
          <cell r="B36" t="str">
            <v>15D110005</v>
          </cell>
          <cell r="C36">
            <v>1</v>
          </cell>
        </row>
        <row r="37">
          <cell r="B37" t="str">
            <v>15D250029</v>
          </cell>
        </row>
        <row r="38">
          <cell r="B38" t="str">
            <v>15D110071</v>
          </cell>
          <cell r="C38">
            <v>1</v>
          </cell>
        </row>
        <row r="39">
          <cell r="B39" t="str">
            <v>15D110101</v>
          </cell>
          <cell r="C39">
            <v>1</v>
          </cell>
        </row>
        <row r="40">
          <cell r="B40" t="str">
            <v>15D110124</v>
          </cell>
          <cell r="C40">
            <v>1</v>
          </cell>
        </row>
        <row r="41">
          <cell r="B41" t="str">
            <v>15D250093</v>
          </cell>
          <cell r="C41">
            <v>1</v>
          </cell>
        </row>
        <row r="42">
          <cell r="B42" t="str">
            <v>15D110256</v>
          </cell>
        </row>
        <row r="43">
          <cell r="B43" t="str">
            <v>15D250226</v>
          </cell>
          <cell r="C43">
            <v>1</v>
          </cell>
        </row>
        <row r="44">
          <cell r="B44" t="str">
            <v>15D120001</v>
          </cell>
          <cell r="C44">
            <v>1</v>
          </cell>
        </row>
        <row r="45">
          <cell r="B45" t="str">
            <v>15D120025</v>
          </cell>
        </row>
        <row r="46">
          <cell r="B46" t="str">
            <v>15D120047</v>
          </cell>
        </row>
        <row r="47">
          <cell r="B47" t="str">
            <v>15D120091</v>
          </cell>
          <cell r="C47">
            <v>1</v>
          </cell>
          <cell r="D47">
            <v>1</v>
          </cell>
        </row>
        <row r="48">
          <cell r="B48" t="str">
            <v>15D120284</v>
          </cell>
          <cell r="C48">
            <v>1</v>
          </cell>
        </row>
        <row r="49">
          <cell r="B49" t="str">
            <v>15D150223</v>
          </cell>
          <cell r="C49">
            <v>1</v>
          </cell>
        </row>
        <row r="50">
          <cell r="B50" t="str">
            <v>15D130363</v>
          </cell>
        </row>
        <row r="51">
          <cell r="B51" t="str">
            <v>15D160172</v>
          </cell>
          <cell r="C51">
            <v>1</v>
          </cell>
          <cell r="D51">
            <v>1</v>
          </cell>
        </row>
        <row r="52">
          <cell r="B52" t="str">
            <v>15D160236</v>
          </cell>
          <cell r="C52">
            <v>1</v>
          </cell>
        </row>
        <row r="53">
          <cell r="B53" t="str">
            <v>15D180014</v>
          </cell>
          <cell r="C53">
            <v>1</v>
          </cell>
        </row>
        <row r="54">
          <cell r="B54" t="str">
            <v>15D180028</v>
          </cell>
        </row>
        <row r="55">
          <cell r="B55" t="str">
            <v>15D180281</v>
          </cell>
          <cell r="C55">
            <v>1</v>
          </cell>
        </row>
        <row r="56">
          <cell r="B56" t="str">
            <v>15D180282</v>
          </cell>
          <cell r="C56">
            <v>1</v>
          </cell>
          <cell r="D56">
            <v>1</v>
          </cell>
        </row>
        <row r="57">
          <cell r="B57" t="str">
            <v>15D140022</v>
          </cell>
        </row>
        <row r="58">
          <cell r="B58" t="str">
            <v>15D140081</v>
          </cell>
        </row>
        <row r="59">
          <cell r="B59" t="str">
            <v>15D140091</v>
          </cell>
        </row>
        <row r="60">
          <cell r="B60" t="str">
            <v>15D140095</v>
          </cell>
          <cell r="C60">
            <v>1</v>
          </cell>
          <cell r="D60">
            <v>1</v>
          </cell>
        </row>
        <row r="61">
          <cell r="B61" t="str">
            <v>15D140109</v>
          </cell>
        </row>
        <row r="62">
          <cell r="B62" t="str">
            <v>15D140170</v>
          </cell>
        </row>
        <row r="63">
          <cell r="B63" t="str">
            <v>15D140239</v>
          </cell>
        </row>
        <row r="64">
          <cell r="B64" t="str">
            <v>15D140267</v>
          </cell>
        </row>
        <row r="65">
          <cell r="B65" t="str">
            <v>15D240326</v>
          </cell>
        </row>
        <row r="66">
          <cell r="B66" t="str">
            <v>15D170029</v>
          </cell>
          <cell r="C66">
            <v>1</v>
          </cell>
        </row>
        <row r="67">
          <cell r="B67" t="str">
            <v>15D170031</v>
          </cell>
        </row>
        <row r="68">
          <cell r="B68" t="str">
            <v>15D170144</v>
          </cell>
        </row>
        <row r="69">
          <cell r="B69" t="str">
            <v>15D170219</v>
          </cell>
        </row>
        <row r="70">
          <cell r="B70" t="str">
            <v>15D170222</v>
          </cell>
          <cell r="C70">
            <v>1</v>
          </cell>
          <cell r="D70">
            <v>1</v>
          </cell>
        </row>
        <row r="71">
          <cell r="B71" t="str">
            <v>15D170256</v>
          </cell>
        </row>
        <row r="72">
          <cell r="B72" t="str">
            <v>15D105037</v>
          </cell>
        </row>
        <row r="73">
          <cell r="B73" t="str">
            <v>15D105052</v>
          </cell>
          <cell r="C73">
            <v>1</v>
          </cell>
        </row>
        <row r="74">
          <cell r="B74" t="str">
            <v>15D105088</v>
          </cell>
        </row>
        <row r="75">
          <cell r="B75" t="str">
            <v>15D105191</v>
          </cell>
        </row>
        <row r="76">
          <cell r="B76" t="str">
            <v>15D190162</v>
          </cell>
        </row>
        <row r="77">
          <cell r="B77" t="str">
            <v>15D190218</v>
          </cell>
        </row>
        <row r="78">
          <cell r="B78" t="str">
            <v>15D220053</v>
          </cell>
          <cell r="C78">
            <v>1</v>
          </cell>
          <cell r="D78">
            <v>1</v>
          </cell>
        </row>
        <row r="79">
          <cell r="B79" t="str">
            <v>15D220054</v>
          </cell>
          <cell r="C79">
            <v>1</v>
          </cell>
          <cell r="D79">
            <v>1</v>
          </cell>
        </row>
        <row r="80">
          <cell r="B80" t="str">
            <v>15D220120</v>
          </cell>
          <cell r="C80">
            <v>1</v>
          </cell>
        </row>
        <row r="81">
          <cell r="B81" t="str">
            <v>15D220122</v>
          </cell>
          <cell r="C81">
            <v>1</v>
          </cell>
        </row>
        <row r="82">
          <cell r="B82" t="str">
            <v>15D220150</v>
          </cell>
        </row>
        <row r="83">
          <cell r="B83" t="str">
            <v>15D220163</v>
          </cell>
          <cell r="C83">
            <v>1</v>
          </cell>
          <cell r="D83">
            <v>1</v>
          </cell>
        </row>
        <row r="84">
          <cell r="B84" t="str">
            <v>15D220192</v>
          </cell>
          <cell r="C84">
            <v>1</v>
          </cell>
          <cell r="D84">
            <v>1</v>
          </cell>
        </row>
        <row r="85">
          <cell r="B85" t="str">
            <v>14D220471</v>
          </cell>
        </row>
        <row r="86">
          <cell r="B86" t="str">
            <v>15D220261</v>
          </cell>
          <cell r="C86">
            <v>1</v>
          </cell>
          <cell r="D86">
            <v>1</v>
          </cell>
        </row>
        <row r="87">
          <cell r="B87" t="str">
            <v>15D220271</v>
          </cell>
          <cell r="C87">
            <v>1</v>
          </cell>
          <cell r="D87">
            <v>1</v>
          </cell>
        </row>
        <row r="88">
          <cell r="B88" t="str">
            <v>15D210173</v>
          </cell>
          <cell r="C88">
            <v>1</v>
          </cell>
        </row>
        <row r="89">
          <cell r="B89" t="str">
            <v>15D210327</v>
          </cell>
          <cell r="C8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="90" zoomScaleNormal="90" zoomScalePageLayoutView="0" workbookViewId="0" topLeftCell="A1">
      <selection activeCell="U14" sqref="U14"/>
    </sheetView>
  </sheetViews>
  <sheetFormatPr defaultColWidth="9.00390625" defaultRowHeight="12.75"/>
  <cols>
    <col min="1" max="1" width="5.00390625" style="0" customWidth="1"/>
    <col min="2" max="2" width="10.375" style="0" customWidth="1"/>
    <col min="3" max="3" width="12.25390625" style="0" customWidth="1"/>
    <col min="4" max="4" width="10.375" style="0" customWidth="1"/>
    <col min="5" max="5" width="10.125" style="0" customWidth="1"/>
    <col min="6" max="6" width="5.00390625" style="0" customWidth="1"/>
    <col min="7" max="7" width="7.125" style="0" customWidth="1"/>
    <col min="8" max="9" width="6.375" style="0" customWidth="1"/>
    <col min="10" max="11" width="7.75390625" style="0" customWidth="1"/>
    <col min="12" max="12" width="7.25390625" style="0" customWidth="1"/>
    <col min="13" max="13" width="6.75390625" style="0" customWidth="1"/>
    <col min="14" max="14" width="8.125" style="0" customWidth="1"/>
    <col min="15" max="15" width="9.75390625" style="0" customWidth="1"/>
    <col min="16" max="16" width="10.375" style="0" customWidth="1"/>
    <col min="17" max="17" width="6.00390625" style="0" hidden="1" customWidth="1"/>
  </cols>
  <sheetData>
    <row r="1" spans="1:17" ht="15.75">
      <c r="A1" s="179" t="s">
        <v>0</v>
      </c>
      <c r="B1" s="179"/>
      <c r="C1" s="180"/>
      <c r="D1" s="180"/>
      <c r="E1" s="12"/>
      <c r="F1" s="11"/>
      <c r="G1" s="14"/>
      <c r="H1" s="14"/>
      <c r="I1" s="181" t="s">
        <v>1</v>
      </c>
      <c r="J1" s="181"/>
      <c r="K1" s="181"/>
      <c r="L1" s="181"/>
      <c r="M1" s="181"/>
      <c r="N1" s="181"/>
      <c r="O1" s="181"/>
      <c r="P1" s="181"/>
      <c r="Q1" s="14"/>
    </row>
    <row r="2" spans="1:17" ht="16.5">
      <c r="A2" s="181" t="s">
        <v>20</v>
      </c>
      <c r="B2" s="181"/>
      <c r="C2" s="182"/>
      <c r="D2" s="182"/>
      <c r="E2" s="12"/>
      <c r="F2" s="11"/>
      <c r="G2" s="14"/>
      <c r="H2" s="44"/>
      <c r="I2" s="183" t="s">
        <v>2</v>
      </c>
      <c r="J2" s="183"/>
      <c r="K2" s="183"/>
      <c r="L2" s="183"/>
      <c r="M2" s="183"/>
      <c r="N2" s="183"/>
      <c r="O2" s="183"/>
      <c r="P2" s="183"/>
      <c r="Q2" s="14"/>
    </row>
    <row r="3" spans="1:17" ht="15.75">
      <c r="A3" s="12"/>
      <c r="B3" s="15"/>
      <c r="C3" s="16"/>
      <c r="D3" s="16"/>
      <c r="E3" s="12"/>
      <c r="F3" s="11"/>
      <c r="G3" s="17"/>
      <c r="H3" s="13"/>
      <c r="I3" s="13"/>
      <c r="J3" s="13"/>
      <c r="K3" s="13"/>
      <c r="L3" s="18"/>
      <c r="M3" s="13"/>
      <c r="N3" s="19"/>
      <c r="O3" s="13"/>
      <c r="P3" s="20"/>
      <c r="Q3" s="21"/>
    </row>
    <row r="4" spans="1:17" ht="20.25" customHeight="1">
      <c r="A4" s="184" t="s">
        <v>1016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22"/>
    </row>
    <row r="5" spans="1:17" ht="20.25">
      <c r="A5" s="23"/>
      <c r="B5" s="24"/>
      <c r="C5" s="25"/>
      <c r="D5" s="25"/>
      <c r="E5" s="15"/>
      <c r="F5" s="24"/>
      <c r="G5" s="15"/>
      <c r="H5" s="24"/>
      <c r="I5" s="24"/>
      <c r="J5" s="24"/>
      <c r="K5" s="24"/>
      <c r="L5" s="26"/>
      <c r="M5" s="27"/>
      <c r="N5" s="28"/>
      <c r="O5" s="29"/>
      <c r="P5" s="20"/>
      <c r="Q5" s="30"/>
    </row>
    <row r="6" spans="1:17" ht="64.5" customHeight="1">
      <c r="A6" s="5" t="s">
        <v>23</v>
      </c>
      <c r="B6" s="5" t="s">
        <v>19</v>
      </c>
      <c r="C6" s="190" t="s">
        <v>33</v>
      </c>
      <c r="D6" s="191"/>
      <c r="E6" s="6" t="s">
        <v>3</v>
      </c>
      <c r="F6" s="7" t="s">
        <v>12</v>
      </c>
      <c r="G6" s="5" t="s">
        <v>29</v>
      </c>
      <c r="H6" s="78" t="s">
        <v>21</v>
      </c>
      <c r="I6" s="78" t="s">
        <v>22</v>
      </c>
      <c r="J6" s="8" t="s">
        <v>11</v>
      </c>
      <c r="K6" s="8" t="s">
        <v>393</v>
      </c>
      <c r="L6" s="79" t="s">
        <v>4</v>
      </c>
      <c r="M6" s="5" t="s">
        <v>5</v>
      </c>
      <c r="N6" s="9" t="s">
        <v>6</v>
      </c>
      <c r="O6" s="5" t="s">
        <v>7</v>
      </c>
      <c r="P6" s="10" t="s">
        <v>13</v>
      </c>
      <c r="Q6" s="92"/>
    </row>
    <row r="7" spans="1:17" ht="29.25" customHeight="1">
      <c r="A7" s="77">
        <f>IF(B7&lt;&gt;" ",SUBTOTAL(103,B7:$B$7))</f>
        <v>1</v>
      </c>
      <c r="B7" s="81" t="s">
        <v>394</v>
      </c>
      <c r="C7" s="82" t="s">
        <v>53</v>
      </c>
      <c r="D7" s="83" t="s">
        <v>120</v>
      </c>
      <c r="E7" s="84" t="s">
        <v>395</v>
      </c>
      <c r="F7" s="81" t="s">
        <v>38</v>
      </c>
      <c r="G7" s="81" t="s">
        <v>396</v>
      </c>
      <c r="H7" s="81" t="s">
        <v>161</v>
      </c>
      <c r="I7" s="81" t="s">
        <v>161</v>
      </c>
      <c r="J7" s="81" t="s">
        <v>161</v>
      </c>
      <c r="K7" s="81" t="s">
        <v>161</v>
      </c>
      <c r="L7" s="95">
        <v>7.5</v>
      </c>
      <c r="M7" s="96">
        <v>121</v>
      </c>
      <c r="N7" s="97">
        <v>3.56</v>
      </c>
      <c r="O7" s="96" t="s">
        <v>66</v>
      </c>
      <c r="P7" s="175" t="s">
        <v>41</v>
      </c>
      <c r="Q7" s="85"/>
    </row>
    <row r="10" spans="1:16" ht="15">
      <c r="A10" s="192" t="s">
        <v>25</v>
      </c>
      <c r="B10" s="192"/>
      <c r="C10" s="192"/>
      <c r="D10" s="35"/>
      <c r="K10" s="187" t="s">
        <v>1015</v>
      </c>
      <c r="L10" s="187"/>
      <c r="M10" s="187"/>
      <c r="N10" s="187"/>
      <c r="O10" s="187"/>
      <c r="P10" s="187"/>
    </row>
    <row r="11" spans="1:16" ht="15.75">
      <c r="A11" s="185" t="s">
        <v>18</v>
      </c>
      <c r="B11" s="186"/>
      <c r="C11" s="186"/>
      <c r="D11" s="35"/>
      <c r="K11" s="188" t="s">
        <v>8</v>
      </c>
      <c r="L11" s="188"/>
      <c r="M11" s="188"/>
      <c r="N11" s="188"/>
      <c r="O11" s="188"/>
      <c r="P11" s="188"/>
    </row>
    <row r="12" spans="1:16" ht="15.75">
      <c r="A12" s="185" t="s">
        <v>397</v>
      </c>
      <c r="B12" s="185"/>
      <c r="C12" s="185"/>
      <c r="D12" s="185"/>
      <c r="E12" s="185"/>
      <c r="K12" s="188" t="s">
        <v>9</v>
      </c>
      <c r="L12" s="188"/>
      <c r="M12" s="188"/>
      <c r="N12" s="188"/>
      <c r="O12" s="188"/>
      <c r="P12" s="188"/>
    </row>
    <row r="13" spans="1:16" ht="15">
      <c r="A13" s="185" t="s">
        <v>27</v>
      </c>
      <c r="B13" s="186"/>
      <c r="C13" s="186"/>
      <c r="D13" s="35"/>
      <c r="K13" s="156"/>
      <c r="L13" s="134"/>
      <c r="M13" s="134"/>
      <c r="N13" s="157"/>
      <c r="O13" s="164"/>
      <c r="P13" s="159"/>
    </row>
    <row r="14" spans="1:16" ht="15">
      <c r="A14" s="185" t="s">
        <v>28</v>
      </c>
      <c r="B14" s="186"/>
      <c r="C14" s="186"/>
      <c r="D14" s="35"/>
      <c r="K14" s="205" t="s">
        <v>1734</v>
      </c>
      <c r="L14" s="205"/>
      <c r="M14" s="205"/>
      <c r="N14" s="205"/>
      <c r="O14" s="205"/>
      <c r="P14" s="205"/>
    </row>
    <row r="15" spans="1:16" ht="15">
      <c r="A15" s="185" t="s">
        <v>26</v>
      </c>
      <c r="B15" s="186"/>
      <c r="C15" s="186"/>
      <c r="D15" s="35"/>
      <c r="K15" s="162"/>
      <c r="L15" s="134"/>
      <c r="M15" s="134"/>
      <c r="N15" s="157"/>
      <c r="O15" s="165"/>
      <c r="P15" s="161"/>
    </row>
    <row r="16" spans="1:16" ht="15">
      <c r="A16" s="185" t="s">
        <v>15</v>
      </c>
      <c r="B16" s="186"/>
      <c r="C16" s="186"/>
      <c r="D16" s="35"/>
      <c r="K16" s="162"/>
      <c r="L16" s="134"/>
      <c r="M16" s="134"/>
      <c r="N16" s="157"/>
      <c r="O16" s="165"/>
      <c r="P16" s="161"/>
    </row>
    <row r="17" spans="1:16" ht="16.5">
      <c r="A17" s="185" t="s">
        <v>16</v>
      </c>
      <c r="B17" s="185"/>
      <c r="C17" s="185"/>
      <c r="D17" s="185"/>
      <c r="K17" s="189" t="s">
        <v>10</v>
      </c>
      <c r="L17" s="189"/>
      <c r="M17" s="189"/>
      <c r="N17" s="189"/>
      <c r="O17" s="189"/>
      <c r="P17" s="189"/>
    </row>
    <row r="18" spans="1:4" ht="15">
      <c r="A18" s="185" t="s">
        <v>17</v>
      </c>
      <c r="B18" s="186"/>
      <c r="C18" s="186"/>
      <c r="D18" s="35"/>
    </row>
  </sheetData>
  <sheetProtection/>
  <mergeCells count="20">
    <mergeCell ref="A18:C18"/>
    <mergeCell ref="A12:E12"/>
    <mergeCell ref="A10:C10"/>
    <mergeCell ref="A11:C11"/>
    <mergeCell ref="A14:C14"/>
    <mergeCell ref="A15:C15"/>
    <mergeCell ref="K12:P12"/>
    <mergeCell ref="K17:P17"/>
    <mergeCell ref="C6:D6"/>
    <mergeCell ref="A16:C16"/>
    <mergeCell ref="A17:D17"/>
    <mergeCell ref="K14:P14"/>
    <mergeCell ref="A1:D1"/>
    <mergeCell ref="I1:P1"/>
    <mergeCell ref="A2:D2"/>
    <mergeCell ref="I2:P2"/>
    <mergeCell ref="A4:P4"/>
    <mergeCell ref="A13:C13"/>
    <mergeCell ref="K10:P10"/>
    <mergeCell ref="K11:P11"/>
  </mergeCells>
  <conditionalFormatting sqref="B7">
    <cfRule type="duplicateValues" priority="9" dxfId="3" stopIfTrue="1">
      <formula>AND(COUNTIF($B$7:$B$7,B7)&gt;1,NOT(ISBLANK(B7)))</formula>
    </cfRule>
  </conditionalFormatting>
  <printOptions horizontalCentered="1"/>
  <pageMargins left="0" right="0" top="0.25" bottom="0" header="0" footer="0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18"/>
  <sheetViews>
    <sheetView zoomScale="80" zoomScaleNormal="80" zoomScalePageLayoutView="0" workbookViewId="0" topLeftCell="A494">
      <selection activeCell="AD515" sqref="AD515"/>
    </sheetView>
  </sheetViews>
  <sheetFormatPr defaultColWidth="9.00390625" defaultRowHeight="12.75"/>
  <cols>
    <col min="1" max="1" width="5.00390625" style="136" customWidth="1"/>
    <col min="2" max="2" width="11.25390625" style="133" customWidth="1"/>
    <col min="3" max="3" width="14.625" style="140" customWidth="1"/>
    <col min="4" max="4" width="8.875" style="140" customWidth="1"/>
    <col min="5" max="5" width="11.00390625" style="132" customWidth="1"/>
    <col min="6" max="6" width="6.125" style="133" customWidth="1"/>
    <col min="7" max="7" width="7.125" style="134" customWidth="1"/>
    <col min="8" max="9" width="6.375" style="133" customWidth="1"/>
    <col min="10" max="10" width="7.25390625" style="133" customWidth="1"/>
    <col min="11" max="11" width="7.125" style="135" customWidth="1"/>
    <col min="12" max="12" width="7.125" style="136" hidden="1" customWidth="1"/>
    <col min="13" max="13" width="7.375" style="136" customWidth="1"/>
    <col min="14" max="14" width="7.75390625" style="137" customWidth="1"/>
    <col min="15" max="15" width="10.625" style="138" customWidth="1"/>
    <col min="16" max="16" width="11.125" style="139" customWidth="1"/>
    <col min="17" max="17" width="6.00390625" style="136" hidden="1" customWidth="1"/>
    <col min="18" max="18" width="23.875" style="131" hidden="1" customWidth="1"/>
    <col min="19" max="19" width="21.25390625" style="131" hidden="1" customWidth="1"/>
    <col min="20" max="20" width="24.75390625" style="131" hidden="1" customWidth="1"/>
    <col min="21" max="21" width="8.875" style="131" hidden="1" customWidth="1"/>
    <col min="22" max="22" width="8.00390625" style="131" hidden="1" customWidth="1"/>
    <col min="23" max="23" width="13.375" style="131" hidden="1" customWidth="1"/>
    <col min="24" max="24" width="9.125" style="173" hidden="1" customWidth="1"/>
    <col min="25" max="25" width="14.375" style="131" hidden="1" customWidth="1"/>
    <col min="26" max="26" width="7.75390625" style="131" hidden="1" customWidth="1"/>
    <col min="27" max="27" width="11.625" style="131" hidden="1" customWidth="1"/>
    <col min="28" max="28" width="9.125" style="131" hidden="1" customWidth="1"/>
    <col min="29" max="29" width="0" style="131" hidden="1" customWidth="1"/>
    <col min="30" max="16384" width="9.125" style="131" customWidth="1"/>
  </cols>
  <sheetData>
    <row r="1" spans="1:24" s="99" customFormat="1" ht="15.75">
      <c r="A1" s="199" t="s">
        <v>0</v>
      </c>
      <c r="B1" s="199"/>
      <c r="C1" s="200"/>
      <c r="D1" s="200"/>
      <c r="E1" s="98"/>
      <c r="F1" s="155"/>
      <c r="I1" s="198" t="s">
        <v>1</v>
      </c>
      <c r="J1" s="198"/>
      <c r="K1" s="198"/>
      <c r="L1" s="198"/>
      <c r="M1" s="198"/>
      <c r="N1" s="198"/>
      <c r="O1" s="198"/>
      <c r="P1" s="198"/>
      <c r="X1" s="169"/>
    </row>
    <row r="2" spans="1:24" s="99" customFormat="1" ht="19.5" customHeight="1">
      <c r="A2" s="198" t="s">
        <v>20</v>
      </c>
      <c r="B2" s="198"/>
      <c r="C2" s="202"/>
      <c r="D2" s="202"/>
      <c r="E2" s="98"/>
      <c r="F2" s="155"/>
      <c r="H2" s="100"/>
      <c r="I2" s="197" t="s">
        <v>2</v>
      </c>
      <c r="J2" s="197"/>
      <c r="K2" s="197"/>
      <c r="L2" s="197"/>
      <c r="M2" s="197"/>
      <c r="N2" s="197"/>
      <c r="O2" s="197"/>
      <c r="P2" s="197"/>
      <c r="X2" s="169"/>
    </row>
    <row r="3" spans="1:24" s="99" customFormat="1" ht="19.5" customHeight="1">
      <c r="A3" s="98"/>
      <c r="B3" s="101"/>
      <c r="C3" s="102"/>
      <c r="D3" s="102"/>
      <c r="E3" s="98"/>
      <c r="F3" s="155"/>
      <c r="G3" s="103"/>
      <c r="H3" s="154"/>
      <c r="I3" s="154"/>
      <c r="J3" s="154"/>
      <c r="K3" s="104"/>
      <c r="L3" s="154"/>
      <c r="M3" s="154"/>
      <c r="N3" s="105"/>
      <c r="O3" s="154"/>
      <c r="P3" s="106"/>
      <c r="Q3" s="107"/>
      <c r="X3" s="169"/>
    </row>
    <row r="4" spans="1:24" s="99" customFormat="1" ht="19.5" customHeight="1">
      <c r="A4" s="201" t="s">
        <v>1008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108"/>
      <c r="X4" s="169"/>
    </row>
    <row r="5" spans="1:24" s="117" customFormat="1" ht="15" customHeight="1">
      <c r="A5" s="109"/>
      <c r="B5" s="110"/>
      <c r="C5" s="111"/>
      <c r="D5" s="111"/>
      <c r="E5" s="101"/>
      <c r="F5" s="110"/>
      <c r="G5" s="101"/>
      <c r="H5" s="110"/>
      <c r="I5" s="110"/>
      <c r="J5" s="110"/>
      <c r="K5" s="112"/>
      <c r="L5" s="113"/>
      <c r="M5" s="113"/>
      <c r="N5" s="114"/>
      <c r="O5" s="115"/>
      <c r="P5" s="106"/>
      <c r="Q5" s="116"/>
      <c r="X5" s="170"/>
    </row>
    <row r="6" spans="1:27" s="130" customFormat="1" ht="47.25" customHeight="1">
      <c r="A6" s="118" t="s">
        <v>23</v>
      </c>
      <c r="B6" s="118" t="s">
        <v>19</v>
      </c>
      <c r="C6" s="195" t="s">
        <v>33</v>
      </c>
      <c r="D6" s="196"/>
      <c r="E6" s="119" t="s">
        <v>3</v>
      </c>
      <c r="F6" s="120" t="s">
        <v>12</v>
      </c>
      <c r="G6" s="118" t="s">
        <v>29</v>
      </c>
      <c r="H6" s="121" t="s">
        <v>21</v>
      </c>
      <c r="I6" s="121" t="s">
        <v>22</v>
      </c>
      <c r="J6" s="122" t="s">
        <v>11</v>
      </c>
      <c r="K6" s="123" t="s">
        <v>4</v>
      </c>
      <c r="L6" s="118" t="s">
        <v>5</v>
      </c>
      <c r="M6" s="118" t="s">
        <v>5</v>
      </c>
      <c r="N6" s="124" t="s">
        <v>6</v>
      </c>
      <c r="O6" s="118" t="s">
        <v>7</v>
      </c>
      <c r="P6" s="125" t="s">
        <v>13</v>
      </c>
      <c r="Q6" s="126"/>
      <c r="R6" s="127" t="s">
        <v>162</v>
      </c>
      <c r="S6" s="128" t="s">
        <v>163</v>
      </c>
      <c r="T6" s="128"/>
      <c r="U6" s="128" t="s">
        <v>941</v>
      </c>
      <c r="V6" s="129" t="s">
        <v>392</v>
      </c>
      <c r="W6" s="153" t="s">
        <v>1009</v>
      </c>
      <c r="X6" s="171" t="s">
        <v>1675</v>
      </c>
      <c r="Y6" s="130" t="s">
        <v>1673</v>
      </c>
      <c r="Z6" s="130" t="s">
        <v>385</v>
      </c>
      <c r="AA6" s="130" t="s">
        <v>1014</v>
      </c>
    </row>
    <row r="7" spans="1:27" s="87" customFormat="1" ht="29.25" customHeight="1">
      <c r="A7" s="77">
        <f>IF(B7&lt;&gt;" ",SUBTOTAL(103,B7:$B$7))</f>
        <v>1</v>
      </c>
      <c r="B7" s="81" t="s">
        <v>431</v>
      </c>
      <c r="C7" s="82" t="s">
        <v>432</v>
      </c>
      <c r="D7" s="83" t="s">
        <v>106</v>
      </c>
      <c r="E7" s="84" t="s">
        <v>433</v>
      </c>
      <c r="F7" s="81" t="s">
        <v>38</v>
      </c>
      <c r="G7" s="81" t="s">
        <v>434</v>
      </c>
      <c r="H7" s="81" t="s">
        <v>161</v>
      </c>
      <c r="I7" s="81" t="s">
        <v>161</v>
      </c>
      <c r="J7" s="81" t="s">
        <v>161</v>
      </c>
      <c r="K7" s="95">
        <v>8.5</v>
      </c>
      <c r="L7" s="96">
        <v>112</v>
      </c>
      <c r="M7" s="96">
        <v>120</v>
      </c>
      <c r="N7" s="97">
        <v>2.99</v>
      </c>
      <c r="O7" s="96" t="s">
        <v>40</v>
      </c>
      <c r="P7" s="175" t="s">
        <v>1011</v>
      </c>
      <c r="Q7" s="85" t="s">
        <v>42</v>
      </c>
      <c r="R7" s="86" t="s">
        <v>30</v>
      </c>
      <c r="S7" s="86" t="s">
        <v>31</v>
      </c>
      <c r="T7" s="174" t="s">
        <v>1692</v>
      </c>
      <c r="U7" s="86" t="e">
        <f>VLOOKUP(B7,'[1]CT1'!$B$4:$B$93,1,FALSE)</f>
        <v>#N/A</v>
      </c>
      <c r="V7" s="168"/>
      <c r="W7" s="88" t="str">
        <f>VLOOKUP(B7,'[2]Đơn T10'!$C$193:$C$604,1,FALSE)</f>
        <v>16D100002</v>
      </c>
      <c r="X7" s="172" t="s">
        <v>1010</v>
      </c>
      <c r="Y7" s="87" t="str">
        <f>VLOOKUP(B7,'[2]Đơn T10'!$C$7:$C$620,1,FALSE)</f>
        <v>16D100002</v>
      </c>
      <c r="Z7" s="87">
        <f>VLOOKUP(B7,'[3]DS TN K52,53 T10-21'!$B$11:$D$272,3,FALSE)</f>
        <v>1</v>
      </c>
      <c r="AA7" s="87">
        <f>VLOOKUP(B7,'[3]DS TN K52,53 T10-21'!$B$11:$C$272,2,FALSE)</f>
        <v>1</v>
      </c>
    </row>
    <row r="8" spans="1:27" s="87" customFormat="1" ht="29.25" customHeight="1">
      <c r="A8" s="77">
        <f>IF(B8&lt;&gt;" ",SUBTOTAL(103,B$7:$B8))</f>
        <v>2</v>
      </c>
      <c r="B8" s="81" t="s">
        <v>435</v>
      </c>
      <c r="C8" s="82" t="s">
        <v>269</v>
      </c>
      <c r="D8" s="83" t="s">
        <v>436</v>
      </c>
      <c r="E8" s="84" t="s">
        <v>437</v>
      </c>
      <c r="F8" s="81" t="s">
        <v>72</v>
      </c>
      <c r="G8" s="81" t="s">
        <v>434</v>
      </c>
      <c r="H8" s="81" t="s">
        <v>161</v>
      </c>
      <c r="I8" s="81" t="s">
        <v>161</v>
      </c>
      <c r="J8" s="81" t="s">
        <v>161</v>
      </c>
      <c r="K8" s="95">
        <v>8</v>
      </c>
      <c r="L8" s="96">
        <v>112</v>
      </c>
      <c r="M8" s="96">
        <v>120</v>
      </c>
      <c r="N8" s="97">
        <v>2.87</v>
      </c>
      <c r="O8" s="96" t="s">
        <v>40</v>
      </c>
      <c r="P8" s="175" t="s">
        <v>1011</v>
      </c>
      <c r="Q8" s="85" t="s">
        <v>42</v>
      </c>
      <c r="R8" s="86" t="s">
        <v>30</v>
      </c>
      <c r="S8" s="86" t="s">
        <v>31</v>
      </c>
      <c r="T8" s="174" t="s">
        <v>1692</v>
      </c>
      <c r="U8" s="86" t="e">
        <f>VLOOKUP(B8,'[1]CT1'!$B$4:$B$93,1,FALSE)</f>
        <v>#N/A</v>
      </c>
      <c r="V8" s="168"/>
      <c r="W8" s="88" t="str">
        <f>VLOOKUP(B8,'[2]Đơn T10'!$C$193:$C$604,1,FALSE)</f>
        <v>16D100007</v>
      </c>
      <c r="X8" s="172" t="s">
        <v>1010</v>
      </c>
      <c r="Y8" s="87" t="str">
        <f>VLOOKUP(B8,'[2]Đơn T10'!$C$7:$C$620,1,FALSE)</f>
        <v>16D100007</v>
      </c>
      <c r="Z8" s="87">
        <f>VLOOKUP(B8,'[3]DS TN K52,53 T10-21'!$B$11:$D$272,3,FALSE)</f>
        <v>1</v>
      </c>
      <c r="AA8" s="87">
        <f>VLOOKUP(B8,'[3]DS TN K52,53 T10-21'!$B$11:$C$272,2,FALSE)</f>
        <v>1</v>
      </c>
    </row>
    <row r="9" spans="1:27" s="87" customFormat="1" ht="29.25" customHeight="1">
      <c r="A9" s="77">
        <f>IF(B9&lt;&gt;" ",SUBTOTAL(103,B$7:$B9))</f>
        <v>3</v>
      </c>
      <c r="B9" s="81" t="s">
        <v>438</v>
      </c>
      <c r="C9" s="82" t="s">
        <v>439</v>
      </c>
      <c r="D9" s="83" t="s">
        <v>311</v>
      </c>
      <c r="E9" s="84" t="s">
        <v>440</v>
      </c>
      <c r="F9" s="81" t="s">
        <v>38</v>
      </c>
      <c r="G9" s="81" t="s">
        <v>434</v>
      </c>
      <c r="H9" s="81" t="s">
        <v>161</v>
      </c>
      <c r="I9" s="81" t="s">
        <v>161</v>
      </c>
      <c r="J9" s="81" t="s">
        <v>161</v>
      </c>
      <c r="K9" s="95">
        <v>8.8</v>
      </c>
      <c r="L9" s="96">
        <v>112</v>
      </c>
      <c r="M9" s="96">
        <v>120</v>
      </c>
      <c r="N9" s="97">
        <v>2.88</v>
      </c>
      <c r="O9" s="96" t="s">
        <v>40</v>
      </c>
      <c r="P9" s="175" t="s">
        <v>1011</v>
      </c>
      <c r="Q9" s="85" t="s">
        <v>42</v>
      </c>
      <c r="R9" s="86" t="s">
        <v>30</v>
      </c>
      <c r="S9" s="86" t="s">
        <v>31</v>
      </c>
      <c r="T9" s="174" t="s">
        <v>1692</v>
      </c>
      <c r="U9" s="86" t="e">
        <f>VLOOKUP(B9,'[1]CT1'!$B$4:$B$93,1,FALSE)</f>
        <v>#N/A</v>
      </c>
      <c r="V9" s="168"/>
      <c r="W9" s="88" t="str">
        <f>VLOOKUP(B9,'[2]Đơn T10'!$C$193:$C$604,1,FALSE)</f>
        <v>16D100013</v>
      </c>
      <c r="X9" s="172" t="s">
        <v>1010</v>
      </c>
      <c r="Y9" s="87" t="str">
        <f>VLOOKUP(B9,'[2]Đơn T10'!$C$7:$C$620,1,FALSE)</f>
        <v>16D100013</v>
      </c>
      <c r="Z9" s="87">
        <f>VLOOKUP(B9,'[3]DS TN K52,53 T10-21'!$B$11:$D$272,3,FALSE)</f>
        <v>1</v>
      </c>
      <c r="AA9" s="87">
        <f>VLOOKUP(B9,'[3]DS TN K52,53 T10-21'!$B$11:$C$272,2,FALSE)</f>
        <v>1</v>
      </c>
    </row>
    <row r="10" spans="1:27" s="87" customFormat="1" ht="29.25" customHeight="1">
      <c r="A10" s="77">
        <f>IF(B10&lt;&gt;" ",SUBTOTAL(103,B$7:$B10))</f>
        <v>4</v>
      </c>
      <c r="B10" s="81" t="s">
        <v>441</v>
      </c>
      <c r="C10" s="82" t="s">
        <v>53</v>
      </c>
      <c r="D10" s="83" t="s">
        <v>442</v>
      </c>
      <c r="E10" s="84" t="s">
        <v>443</v>
      </c>
      <c r="F10" s="81" t="s">
        <v>38</v>
      </c>
      <c r="G10" s="81" t="s">
        <v>434</v>
      </c>
      <c r="H10" s="81" t="s">
        <v>161</v>
      </c>
      <c r="I10" s="81" t="s">
        <v>161</v>
      </c>
      <c r="J10" s="81" t="s">
        <v>161</v>
      </c>
      <c r="K10" s="95">
        <v>8</v>
      </c>
      <c r="L10" s="96">
        <v>112</v>
      </c>
      <c r="M10" s="96">
        <v>120</v>
      </c>
      <c r="N10" s="97">
        <v>2.56</v>
      </c>
      <c r="O10" s="96" t="s">
        <v>40</v>
      </c>
      <c r="P10" s="175" t="s">
        <v>1011</v>
      </c>
      <c r="Q10" s="85" t="s">
        <v>42</v>
      </c>
      <c r="R10" s="86" t="s">
        <v>30</v>
      </c>
      <c r="S10" s="86" t="s">
        <v>31</v>
      </c>
      <c r="T10" s="174" t="s">
        <v>1692</v>
      </c>
      <c r="U10" s="86" t="e">
        <f>VLOOKUP(B10,'[1]CT1'!$B$4:$B$93,1,FALSE)</f>
        <v>#N/A</v>
      </c>
      <c r="V10" s="168"/>
      <c r="W10" s="88" t="str">
        <f>VLOOKUP(B10,'[2]Đơn T10'!$C$193:$C$604,1,FALSE)</f>
        <v>16D100022</v>
      </c>
      <c r="X10" s="172" t="s">
        <v>1010</v>
      </c>
      <c r="Y10" s="87" t="str">
        <f>VLOOKUP(B10,'[2]Đơn T10'!$C$7:$C$620,1,FALSE)</f>
        <v>16D100022</v>
      </c>
      <c r="Z10" s="87">
        <f>VLOOKUP(B10,'[3]DS TN K52,53 T10-21'!$B$11:$D$272,3,FALSE)</f>
        <v>1</v>
      </c>
      <c r="AA10" s="87">
        <f>VLOOKUP(B10,'[3]DS TN K52,53 T10-21'!$B$11:$C$272,2,FALSE)</f>
        <v>1</v>
      </c>
    </row>
    <row r="11" spans="1:27" s="87" customFormat="1" ht="29.25" customHeight="1">
      <c r="A11" s="77">
        <f>IF(B11&lt;&gt;" ",SUBTOTAL(103,B$7:$B11))</f>
        <v>5</v>
      </c>
      <c r="B11" s="81" t="s">
        <v>444</v>
      </c>
      <c r="C11" s="82" t="s">
        <v>445</v>
      </c>
      <c r="D11" s="83" t="s">
        <v>145</v>
      </c>
      <c r="E11" s="84" t="s">
        <v>446</v>
      </c>
      <c r="F11" s="81" t="s">
        <v>72</v>
      </c>
      <c r="G11" s="81" t="s">
        <v>434</v>
      </c>
      <c r="H11" s="81" t="s">
        <v>161</v>
      </c>
      <c r="I11" s="81" t="s">
        <v>161</v>
      </c>
      <c r="J11" s="81" t="s">
        <v>161</v>
      </c>
      <c r="K11" s="95">
        <v>8.5</v>
      </c>
      <c r="L11" s="96">
        <v>112</v>
      </c>
      <c r="M11" s="96">
        <v>120</v>
      </c>
      <c r="N11" s="97">
        <v>2.72</v>
      </c>
      <c r="O11" s="96" t="s">
        <v>40</v>
      </c>
      <c r="P11" s="175" t="s">
        <v>1011</v>
      </c>
      <c r="Q11" s="85" t="s">
        <v>42</v>
      </c>
      <c r="R11" s="86" t="s">
        <v>30</v>
      </c>
      <c r="S11" s="86" t="s">
        <v>31</v>
      </c>
      <c r="T11" s="174" t="s">
        <v>1692</v>
      </c>
      <c r="U11" s="86" t="e">
        <f>VLOOKUP(B11,'[1]CT1'!$B$4:$B$93,1,FALSE)</f>
        <v>#N/A</v>
      </c>
      <c r="V11" s="168"/>
      <c r="W11" s="88" t="str">
        <f>VLOOKUP(B11,'[2]Đơn T10'!$C$193:$C$604,1,FALSE)</f>
        <v>16D100043</v>
      </c>
      <c r="X11" s="172" t="s">
        <v>1010</v>
      </c>
      <c r="Y11" s="87" t="str">
        <f>VLOOKUP(B11,'[2]Đơn T10'!$C$7:$C$620,1,FALSE)</f>
        <v>16D100043</v>
      </c>
      <c r="Z11" s="87">
        <f>VLOOKUP(B11,'[3]DS TN K52,53 T10-21'!$B$11:$D$272,3,FALSE)</f>
        <v>1</v>
      </c>
      <c r="AA11" s="87">
        <f>VLOOKUP(B11,'[3]DS TN K52,53 T10-21'!$B$11:$C$272,2,FALSE)</f>
        <v>1</v>
      </c>
    </row>
    <row r="12" spans="1:27" s="87" customFormat="1" ht="29.25" customHeight="1">
      <c r="A12" s="77">
        <f>IF(B12&lt;&gt;" ",SUBTOTAL(103,B$7:$B12))</f>
        <v>6</v>
      </c>
      <c r="B12" s="81" t="s">
        <v>447</v>
      </c>
      <c r="C12" s="82" t="s">
        <v>448</v>
      </c>
      <c r="D12" s="83" t="s">
        <v>449</v>
      </c>
      <c r="E12" s="84" t="s">
        <v>382</v>
      </c>
      <c r="F12" s="81" t="s">
        <v>38</v>
      </c>
      <c r="G12" s="81" t="s">
        <v>450</v>
      </c>
      <c r="H12" s="81" t="s">
        <v>161</v>
      </c>
      <c r="I12" s="81" t="s">
        <v>161</v>
      </c>
      <c r="J12" s="81" t="s">
        <v>161</v>
      </c>
      <c r="K12" s="95">
        <v>8.8</v>
      </c>
      <c r="L12" s="96">
        <v>112</v>
      </c>
      <c r="M12" s="96">
        <v>120</v>
      </c>
      <c r="N12" s="97">
        <v>2.94</v>
      </c>
      <c r="O12" s="96" t="s">
        <v>40</v>
      </c>
      <c r="P12" s="175" t="s">
        <v>1011</v>
      </c>
      <c r="Q12" s="85" t="s">
        <v>42</v>
      </c>
      <c r="R12" s="86" t="s">
        <v>30</v>
      </c>
      <c r="S12" s="86" t="s">
        <v>31</v>
      </c>
      <c r="T12" s="174" t="s">
        <v>1692</v>
      </c>
      <c r="U12" s="86" t="e">
        <f>VLOOKUP(B12,'[1]CT1'!$B$4:$B$93,1,FALSE)</f>
        <v>#N/A</v>
      </c>
      <c r="V12" s="168"/>
      <c r="W12" s="88" t="str">
        <f>VLOOKUP(B12,'[2]Đơn T10'!$C$193:$C$604,1,FALSE)</f>
        <v>16D100085</v>
      </c>
      <c r="X12" s="172" t="s">
        <v>1010</v>
      </c>
      <c r="Y12" s="87" t="str">
        <f>VLOOKUP(B12,'[2]Đơn T10'!$C$7:$C$620,1,FALSE)</f>
        <v>16D100085</v>
      </c>
      <c r="Z12" s="87">
        <f>VLOOKUP(B12,'[3]DS TN K52,53 T10-21'!$B$11:$D$272,3,FALSE)</f>
        <v>1</v>
      </c>
      <c r="AA12" s="87">
        <f>VLOOKUP(B12,'[3]DS TN K52,53 T10-21'!$B$11:$C$272,2,FALSE)</f>
        <v>1</v>
      </c>
    </row>
    <row r="13" spans="1:27" s="87" customFormat="1" ht="29.25" customHeight="1">
      <c r="A13" s="77">
        <f>IF(B13&lt;&gt;" ",SUBTOTAL(103,B$7:$B13))</f>
        <v>7</v>
      </c>
      <c r="B13" s="81" t="s">
        <v>451</v>
      </c>
      <c r="C13" s="82" t="s">
        <v>452</v>
      </c>
      <c r="D13" s="83" t="s">
        <v>381</v>
      </c>
      <c r="E13" s="84" t="s">
        <v>453</v>
      </c>
      <c r="F13" s="81" t="s">
        <v>72</v>
      </c>
      <c r="G13" s="81" t="s">
        <v>450</v>
      </c>
      <c r="H13" s="81" t="s">
        <v>161</v>
      </c>
      <c r="I13" s="81" t="s">
        <v>161</v>
      </c>
      <c r="J13" s="81" t="s">
        <v>161</v>
      </c>
      <c r="K13" s="95">
        <v>9</v>
      </c>
      <c r="L13" s="96">
        <v>112</v>
      </c>
      <c r="M13" s="96">
        <v>120</v>
      </c>
      <c r="N13" s="97">
        <v>2.96</v>
      </c>
      <c r="O13" s="96" t="s">
        <v>40</v>
      </c>
      <c r="P13" s="175" t="s">
        <v>1011</v>
      </c>
      <c r="Q13" s="85" t="s">
        <v>42</v>
      </c>
      <c r="R13" s="86" t="s">
        <v>30</v>
      </c>
      <c r="S13" s="86" t="s">
        <v>31</v>
      </c>
      <c r="T13" s="174" t="s">
        <v>1692</v>
      </c>
      <c r="U13" s="86" t="e">
        <f>VLOOKUP(B13,'[1]CT1'!$B$4:$B$93,1,FALSE)</f>
        <v>#N/A</v>
      </c>
      <c r="V13" s="168"/>
      <c r="W13" s="88" t="str">
        <f>VLOOKUP(B13,'[2]Đơn T10'!$C$193:$C$604,1,FALSE)</f>
        <v>16D100091</v>
      </c>
      <c r="X13" s="172" t="s">
        <v>1010</v>
      </c>
      <c r="Y13" s="87" t="str">
        <f>VLOOKUP(B13,'[2]Đơn T10'!$C$7:$C$620,1,FALSE)</f>
        <v>16D100091</v>
      </c>
      <c r="Z13" s="87">
        <f>VLOOKUP(B13,'[3]DS TN K52,53 T10-21'!$B$11:$D$272,3,FALSE)</f>
        <v>1</v>
      </c>
      <c r="AA13" s="87">
        <f>VLOOKUP(B13,'[3]DS TN K52,53 T10-21'!$B$11:$C$272,2,FALSE)</f>
        <v>1</v>
      </c>
    </row>
    <row r="14" spans="1:27" s="87" customFormat="1" ht="29.25" customHeight="1">
      <c r="A14" s="77">
        <f>IF(B14&lt;&gt;" ",SUBTOTAL(103,B$7:$B14))</f>
        <v>8</v>
      </c>
      <c r="B14" s="81" t="s">
        <v>454</v>
      </c>
      <c r="C14" s="82" t="s">
        <v>455</v>
      </c>
      <c r="D14" s="83" t="s">
        <v>286</v>
      </c>
      <c r="E14" s="84" t="s">
        <v>456</v>
      </c>
      <c r="F14" s="81" t="s">
        <v>38</v>
      </c>
      <c r="G14" s="81" t="s">
        <v>450</v>
      </c>
      <c r="H14" s="81" t="s">
        <v>161</v>
      </c>
      <c r="I14" s="81" t="s">
        <v>161</v>
      </c>
      <c r="J14" s="81" t="s">
        <v>161</v>
      </c>
      <c r="K14" s="95">
        <v>8.5</v>
      </c>
      <c r="L14" s="96">
        <v>112</v>
      </c>
      <c r="M14" s="96">
        <v>120</v>
      </c>
      <c r="N14" s="97">
        <v>3.07</v>
      </c>
      <c r="O14" s="96" t="s">
        <v>40</v>
      </c>
      <c r="P14" s="175" t="s">
        <v>1011</v>
      </c>
      <c r="Q14" s="85" t="s">
        <v>42</v>
      </c>
      <c r="R14" s="86" t="s">
        <v>30</v>
      </c>
      <c r="S14" s="86" t="s">
        <v>31</v>
      </c>
      <c r="T14" s="174" t="s">
        <v>1692</v>
      </c>
      <c r="U14" s="86" t="e">
        <f>VLOOKUP(B14,'[1]CT1'!$B$4:$B$93,1,FALSE)</f>
        <v>#N/A</v>
      </c>
      <c r="V14" s="168"/>
      <c r="W14" s="88" t="str">
        <f>VLOOKUP(B14,'[2]Đơn T10'!$C$193:$C$604,1,FALSE)</f>
        <v>16D100103</v>
      </c>
      <c r="X14" s="172" t="s">
        <v>1010</v>
      </c>
      <c r="Y14" s="87" t="str">
        <f>VLOOKUP(B14,'[2]Đơn T10'!$C$7:$C$620,1,FALSE)</f>
        <v>16D100103</v>
      </c>
      <c r="Z14" s="87">
        <f>VLOOKUP(B14,'[3]DS TN K52,53 T10-21'!$B$11:$D$272,3,FALSE)</f>
        <v>1</v>
      </c>
      <c r="AA14" s="87">
        <f>VLOOKUP(B14,'[3]DS TN K52,53 T10-21'!$B$11:$C$272,2,FALSE)</f>
        <v>1</v>
      </c>
    </row>
    <row r="15" spans="1:27" s="87" customFormat="1" ht="29.25" customHeight="1">
      <c r="A15" s="77">
        <f>IF(B15&lt;&gt;" ",SUBTOTAL(103,B$7:$B15))</f>
        <v>9</v>
      </c>
      <c r="B15" s="81" t="s">
        <v>458</v>
      </c>
      <c r="C15" s="82" t="s">
        <v>53</v>
      </c>
      <c r="D15" s="83" t="s">
        <v>459</v>
      </c>
      <c r="E15" s="84" t="s">
        <v>460</v>
      </c>
      <c r="F15" s="81" t="s">
        <v>38</v>
      </c>
      <c r="G15" s="81" t="s">
        <v>450</v>
      </c>
      <c r="H15" s="81" t="s">
        <v>161</v>
      </c>
      <c r="I15" s="81" t="s">
        <v>161</v>
      </c>
      <c r="J15" s="81" t="s">
        <v>161</v>
      </c>
      <c r="K15" s="95">
        <v>8.8</v>
      </c>
      <c r="L15" s="96">
        <v>112</v>
      </c>
      <c r="M15" s="96">
        <v>120</v>
      </c>
      <c r="N15" s="97">
        <v>3.05</v>
      </c>
      <c r="O15" s="96" t="s">
        <v>40</v>
      </c>
      <c r="P15" s="175" t="s">
        <v>1011</v>
      </c>
      <c r="Q15" s="85" t="s">
        <v>42</v>
      </c>
      <c r="R15" s="86" t="s">
        <v>30</v>
      </c>
      <c r="S15" s="86" t="s">
        <v>31</v>
      </c>
      <c r="T15" s="174" t="s">
        <v>1692</v>
      </c>
      <c r="U15" s="86" t="e">
        <f>VLOOKUP(B15,'[1]CT1'!$B$4:$B$93,1,FALSE)</f>
        <v>#N/A</v>
      </c>
      <c r="V15" s="168"/>
      <c r="W15" s="88" t="str">
        <f>VLOOKUP(B15,'[2]Đơn T10'!$C$193:$C$604,1,FALSE)</f>
        <v>16D100136</v>
      </c>
      <c r="X15" s="172" t="s">
        <v>1010</v>
      </c>
      <c r="Y15" s="87" t="str">
        <f>VLOOKUP(B15,'[2]Đơn T10'!$C$7:$C$620,1,FALSE)</f>
        <v>16D100136</v>
      </c>
      <c r="Z15" s="87">
        <f>VLOOKUP(B15,'[3]DS TN K52,53 T10-21'!$B$11:$D$272,3,FALSE)</f>
        <v>1</v>
      </c>
      <c r="AA15" s="87">
        <f>VLOOKUP(B15,'[3]DS TN K52,53 T10-21'!$B$11:$C$272,2,FALSE)</f>
        <v>1</v>
      </c>
    </row>
    <row r="16" spans="1:27" s="87" customFormat="1" ht="29.25" customHeight="1">
      <c r="A16" s="77">
        <f>IF(B16&lt;&gt;" ",SUBTOTAL(103,B$7:$B16))</f>
        <v>10</v>
      </c>
      <c r="B16" s="81" t="s">
        <v>461</v>
      </c>
      <c r="C16" s="82" t="s">
        <v>280</v>
      </c>
      <c r="D16" s="83" t="s">
        <v>462</v>
      </c>
      <c r="E16" s="84" t="s">
        <v>463</v>
      </c>
      <c r="F16" s="81" t="s">
        <v>72</v>
      </c>
      <c r="G16" s="81" t="s">
        <v>39</v>
      </c>
      <c r="H16" s="81" t="s">
        <v>161</v>
      </c>
      <c r="I16" s="81" t="s">
        <v>161</v>
      </c>
      <c r="J16" s="81" t="s">
        <v>161</v>
      </c>
      <c r="K16" s="95">
        <v>8</v>
      </c>
      <c r="L16" s="96">
        <v>114</v>
      </c>
      <c r="M16" s="96">
        <v>122</v>
      </c>
      <c r="N16" s="97">
        <v>2.11</v>
      </c>
      <c r="O16" s="96" t="s">
        <v>169</v>
      </c>
      <c r="P16" s="175" t="s">
        <v>1011</v>
      </c>
      <c r="Q16" s="85" t="s">
        <v>42</v>
      </c>
      <c r="R16" s="86" t="s">
        <v>30</v>
      </c>
      <c r="S16" s="86" t="s">
        <v>31</v>
      </c>
      <c r="T16" s="174" t="s">
        <v>1692</v>
      </c>
      <c r="U16" s="86" t="e">
        <f>VLOOKUP(B16,'[1]CT1'!$B$4:$B$93,1,FALSE)</f>
        <v>#N/A</v>
      </c>
      <c r="V16" s="168"/>
      <c r="W16" s="88" t="str">
        <f>VLOOKUP(B16,'[2]Đơn T10'!$C$193:$C$604,1,FALSE)</f>
        <v>16D100167</v>
      </c>
      <c r="X16" s="172" t="s">
        <v>1010</v>
      </c>
      <c r="Y16" s="87" t="str">
        <f>VLOOKUP(B16,'[2]Đơn T10'!$C$7:$C$620,1,FALSE)</f>
        <v>16D100167</v>
      </c>
      <c r="Z16" s="87">
        <f>VLOOKUP(B16,'[3]DS TN K52,53 T10-21'!$B$11:$D$272,3,FALSE)</f>
        <v>1</v>
      </c>
      <c r="AA16" s="87">
        <f>VLOOKUP(B16,'[3]DS TN K52,53 T10-21'!$B$11:$C$272,2,FALSE)</f>
        <v>1</v>
      </c>
    </row>
    <row r="17" spans="1:27" s="87" customFormat="1" ht="29.25" customHeight="1">
      <c r="A17" s="77">
        <f>IF(B17&lt;&gt;" ",SUBTOTAL(103,B$7:$B17))</f>
        <v>11</v>
      </c>
      <c r="B17" s="81" t="s">
        <v>464</v>
      </c>
      <c r="C17" s="82" t="s">
        <v>465</v>
      </c>
      <c r="D17" s="83" t="s">
        <v>381</v>
      </c>
      <c r="E17" s="84" t="s">
        <v>466</v>
      </c>
      <c r="F17" s="81" t="s">
        <v>72</v>
      </c>
      <c r="G17" s="81" t="s">
        <v>39</v>
      </c>
      <c r="H17" s="81" t="s">
        <v>161</v>
      </c>
      <c r="I17" s="81" t="s">
        <v>161</v>
      </c>
      <c r="J17" s="81" t="s">
        <v>161</v>
      </c>
      <c r="K17" s="95">
        <v>8</v>
      </c>
      <c r="L17" s="96">
        <v>112</v>
      </c>
      <c r="M17" s="96">
        <v>120</v>
      </c>
      <c r="N17" s="97">
        <v>2.53</v>
      </c>
      <c r="O17" s="96" t="s">
        <v>40</v>
      </c>
      <c r="P17" s="175" t="s">
        <v>1011</v>
      </c>
      <c r="Q17" s="85" t="s">
        <v>42</v>
      </c>
      <c r="R17" s="86" t="s">
        <v>30</v>
      </c>
      <c r="S17" s="86" t="s">
        <v>31</v>
      </c>
      <c r="T17" s="174" t="s">
        <v>1692</v>
      </c>
      <c r="U17" s="86" t="e">
        <f>VLOOKUP(B17,'[1]CT1'!$B$4:$B$93,1,FALSE)</f>
        <v>#N/A</v>
      </c>
      <c r="V17" s="168"/>
      <c r="W17" s="88" t="str">
        <f>VLOOKUP(B17,'[2]Đơn T10'!$C$193:$C$604,1,FALSE)</f>
        <v>16D100173</v>
      </c>
      <c r="X17" s="172" t="s">
        <v>1010</v>
      </c>
      <c r="Y17" s="87" t="str">
        <f>VLOOKUP(B17,'[2]Đơn T10'!$C$7:$C$620,1,FALSE)</f>
        <v>16D100173</v>
      </c>
      <c r="Z17" s="87">
        <f>VLOOKUP(B17,'[3]DS TN K52,53 T10-21'!$B$11:$D$272,3,FALSE)</f>
        <v>1</v>
      </c>
      <c r="AA17" s="87">
        <f>VLOOKUP(B17,'[3]DS TN K52,53 T10-21'!$B$11:$C$272,2,FALSE)</f>
        <v>1</v>
      </c>
    </row>
    <row r="18" spans="1:27" s="87" customFormat="1" ht="29.25" customHeight="1">
      <c r="A18" s="77">
        <f>IF(B18&lt;&gt;" ",SUBTOTAL(103,B$7:$B18))</f>
        <v>12</v>
      </c>
      <c r="B18" s="81" t="s">
        <v>34</v>
      </c>
      <c r="C18" s="82" t="s">
        <v>35</v>
      </c>
      <c r="D18" s="83" t="s">
        <v>36</v>
      </c>
      <c r="E18" s="84" t="s">
        <v>37</v>
      </c>
      <c r="F18" s="81" t="s">
        <v>38</v>
      </c>
      <c r="G18" s="81" t="s">
        <v>39</v>
      </c>
      <c r="H18" s="81" t="s">
        <v>161</v>
      </c>
      <c r="I18" s="81" t="s">
        <v>161</v>
      </c>
      <c r="J18" s="81" t="s">
        <v>161</v>
      </c>
      <c r="K18" s="95">
        <v>7.5</v>
      </c>
      <c r="L18" s="96">
        <v>112</v>
      </c>
      <c r="M18" s="96">
        <v>120</v>
      </c>
      <c r="N18" s="97">
        <v>2.96</v>
      </c>
      <c r="O18" s="96" t="s">
        <v>40</v>
      </c>
      <c r="P18" s="175" t="s">
        <v>41</v>
      </c>
      <c r="Q18" s="85" t="s">
        <v>42</v>
      </c>
      <c r="R18" s="86" t="s">
        <v>30</v>
      </c>
      <c r="S18" s="86" t="s">
        <v>31</v>
      </c>
      <c r="T18" s="174" t="s">
        <v>1692</v>
      </c>
      <c r="U18" s="86" t="e">
        <f>VLOOKUP(B18,'[1]CT1'!$B$4:$B$93,1,FALSE)</f>
        <v>#N/A</v>
      </c>
      <c r="V18" s="168"/>
      <c r="W18" s="88" t="e">
        <f>VLOOKUP(B18,'[2]Đơn T10'!$C$193:$C$604,1,FALSE)</f>
        <v>#N/A</v>
      </c>
      <c r="X18" s="172"/>
      <c r="Y18" s="87" t="str">
        <f>VLOOKUP(B18,'[2]Đơn T10'!$C$7:$C$620,1,FALSE)</f>
        <v>16D100182</v>
      </c>
      <c r="Z18" s="87">
        <f>VLOOKUP(B18,'[3]DS TN K52,53 T10-21'!$B$11:$D$272,3,FALSE)</f>
        <v>1</v>
      </c>
      <c r="AA18" s="87" t="e">
        <f>VLOOKUP(B18,'[3]DS TN K52,53 T10-21'!$B$11:$C$272,2,FALSE)</f>
        <v>#REF!</v>
      </c>
    </row>
    <row r="19" spans="1:27" s="87" customFormat="1" ht="29.25" customHeight="1">
      <c r="A19" s="77">
        <f>IF(B19&lt;&gt;" ",SUBTOTAL(103,B$7:$B19))</f>
        <v>13</v>
      </c>
      <c r="B19" s="81" t="s">
        <v>467</v>
      </c>
      <c r="C19" s="82" t="s">
        <v>468</v>
      </c>
      <c r="D19" s="83" t="s">
        <v>281</v>
      </c>
      <c r="E19" s="84" t="s">
        <v>469</v>
      </c>
      <c r="F19" s="81" t="s">
        <v>72</v>
      </c>
      <c r="G19" s="81" t="s">
        <v>39</v>
      </c>
      <c r="H19" s="81" t="s">
        <v>161</v>
      </c>
      <c r="I19" s="81" t="s">
        <v>161</v>
      </c>
      <c r="J19" s="81" t="s">
        <v>161</v>
      </c>
      <c r="K19" s="95">
        <v>8</v>
      </c>
      <c r="L19" s="96">
        <v>112</v>
      </c>
      <c r="M19" s="96">
        <v>120</v>
      </c>
      <c r="N19" s="97">
        <v>2.89</v>
      </c>
      <c r="O19" s="96" t="s">
        <v>40</v>
      </c>
      <c r="P19" s="175" t="s">
        <v>1011</v>
      </c>
      <c r="Q19" s="85" t="s">
        <v>42</v>
      </c>
      <c r="R19" s="86" t="s">
        <v>30</v>
      </c>
      <c r="S19" s="86" t="s">
        <v>31</v>
      </c>
      <c r="T19" s="174" t="s">
        <v>1692</v>
      </c>
      <c r="U19" s="86" t="e">
        <f>VLOOKUP(B19,'[1]CT1'!$B$4:$B$93,1,FALSE)</f>
        <v>#N/A</v>
      </c>
      <c r="V19" s="168"/>
      <c r="W19" s="88" t="str">
        <f>VLOOKUP(B19,'[2]Đơn T10'!$C$193:$C$604,1,FALSE)</f>
        <v>16D100191</v>
      </c>
      <c r="X19" s="172" t="s">
        <v>1010</v>
      </c>
      <c r="Y19" s="87" t="str">
        <f>VLOOKUP(B19,'[2]Đơn T10'!$C$7:$C$620,1,FALSE)</f>
        <v>16D100191</v>
      </c>
      <c r="Z19" s="87">
        <f>VLOOKUP(B19,'[3]DS TN K52,53 T10-21'!$B$11:$D$272,3,FALSE)</f>
        <v>1</v>
      </c>
      <c r="AA19" s="87">
        <f>VLOOKUP(B19,'[3]DS TN K52,53 T10-21'!$B$11:$C$272,2,FALSE)</f>
        <v>1</v>
      </c>
    </row>
    <row r="20" spans="1:27" s="87" customFormat="1" ht="29.25" customHeight="1">
      <c r="A20" s="77">
        <f>IF(B20&lt;&gt;" ",SUBTOTAL(103,B$7:$B20))</f>
        <v>14</v>
      </c>
      <c r="B20" s="81" t="s">
        <v>470</v>
      </c>
      <c r="C20" s="82" t="s">
        <v>471</v>
      </c>
      <c r="D20" s="83" t="s">
        <v>472</v>
      </c>
      <c r="E20" s="84" t="s">
        <v>473</v>
      </c>
      <c r="F20" s="81" t="s">
        <v>72</v>
      </c>
      <c r="G20" s="81" t="s">
        <v>39</v>
      </c>
      <c r="H20" s="81" t="s">
        <v>161</v>
      </c>
      <c r="I20" s="81" t="s">
        <v>161</v>
      </c>
      <c r="J20" s="81" t="s">
        <v>161</v>
      </c>
      <c r="K20" s="95">
        <v>8.5</v>
      </c>
      <c r="L20" s="96">
        <v>114</v>
      </c>
      <c r="M20" s="96">
        <v>122</v>
      </c>
      <c r="N20" s="97">
        <v>2.9</v>
      </c>
      <c r="O20" s="96" t="s">
        <v>40</v>
      </c>
      <c r="P20" s="175" t="s">
        <v>1011</v>
      </c>
      <c r="Q20" s="85" t="s">
        <v>42</v>
      </c>
      <c r="R20" s="86" t="s">
        <v>30</v>
      </c>
      <c r="S20" s="86" t="s">
        <v>31</v>
      </c>
      <c r="T20" s="174" t="s">
        <v>1692</v>
      </c>
      <c r="U20" s="86" t="e">
        <f>VLOOKUP(B20,'[1]CT1'!$B$4:$B$93,1,FALSE)</f>
        <v>#N/A</v>
      </c>
      <c r="V20" s="168"/>
      <c r="W20" s="88" t="str">
        <f>VLOOKUP(B20,'[2]Đơn T10'!$C$193:$C$604,1,FALSE)</f>
        <v>16D100212</v>
      </c>
      <c r="X20" s="172" t="s">
        <v>1010</v>
      </c>
      <c r="Y20" s="87" t="str">
        <f>VLOOKUP(B20,'[2]Đơn T10'!$C$7:$C$620,1,FALSE)</f>
        <v>16D100212</v>
      </c>
      <c r="Z20" s="87">
        <f>VLOOKUP(B20,'[3]DS TN K52,53 T10-21'!$B$11:$D$272,3,FALSE)</f>
        <v>1</v>
      </c>
      <c r="AA20" s="87">
        <f>VLOOKUP(B20,'[3]DS TN K52,53 T10-21'!$B$11:$C$272,2,FALSE)</f>
        <v>1</v>
      </c>
    </row>
    <row r="21" spans="1:27" s="87" customFormat="1" ht="29.25" customHeight="1">
      <c r="A21" s="77">
        <f>IF(B21&lt;&gt;" ",SUBTOTAL(103,B$7:$B21))</f>
        <v>15</v>
      </c>
      <c r="B21" s="81" t="s">
        <v>474</v>
      </c>
      <c r="C21" s="82" t="s">
        <v>475</v>
      </c>
      <c r="D21" s="83" t="s">
        <v>476</v>
      </c>
      <c r="E21" s="84" t="s">
        <v>96</v>
      </c>
      <c r="F21" s="81" t="s">
        <v>38</v>
      </c>
      <c r="G21" s="81" t="s">
        <v>477</v>
      </c>
      <c r="H21" s="81" t="s">
        <v>161</v>
      </c>
      <c r="I21" s="81" t="s">
        <v>161</v>
      </c>
      <c r="J21" s="81" t="s">
        <v>161</v>
      </c>
      <c r="K21" s="95">
        <v>8.3</v>
      </c>
      <c r="L21" s="96">
        <v>112</v>
      </c>
      <c r="M21" s="96">
        <v>120</v>
      </c>
      <c r="N21" s="97">
        <v>3.04</v>
      </c>
      <c r="O21" s="96" t="s">
        <v>40</v>
      </c>
      <c r="P21" s="175" t="s">
        <v>1011</v>
      </c>
      <c r="Q21" s="85" t="s">
        <v>42</v>
      </c>
      <c r="R21" s="86" t="s">
        <v>30</v>
      </c>
      <c r="S21" s="86" t="s">
        <v>31</v>
      </c>
      <c r="T21" s="174" t="s">
        <v>1692</v>
      </c>
      <c r="U21" s="86" t="e">
        <f>VLOOKUP(B21,'[1]CT1'!$B$4:$B$93,1,FALSE)</f>
        <v>#N/A</v>
      </c>
      <c r="V21" s="168"/>
      <c r="W21" s="88" t="str">
        <f>VLOOKUP(B21,'[2]Đơn T10'!$C$193:$C$604,1,FALSE)</f>
        <v>16D100260</v>
      </c>
      <c r="X21" s="172" t="s">
        <v>1010</v>
      </c>
      <c r="Y21" s="87" t="str">
        <f>VLOOKUP(B21,'[2]Đơn T10'!$C$7:$C$620,1,FALSE)</f>
        <v>16D100260</v>
      </c>
      <c r="Z21" s="87">
        <f>VLOOKUP(B21,'[3]DS TN K52,53 T10-21'!$B$11:$D$272,3,FALSE)</f>
        <v>1</v>
      </c>
      <c r="AA21" s="87">
        <f>VLOOKUP(B21,'[3]DS TN K52,53 T10-21'!$B$11:$C$272,2,FALSE)</f>
        <v>1</v>
      </c>
    </row>
    <row r="22" spans="1:27" s="87" customFormat="1" ht="29.25" customHeight="1">
      <c r="A22" s="77">
        <f>IF(B22&lt;&gt;" ",SUBTOTAL(103,B$7:$B22))</f>
        <v>16</v>
      </c>
      <c r="B22" s="81" t="s">
        <v>478</v>
      </c>
      <c r="C22" s="82" t="s">
        <v>479</v>
      </c>
      <c r="D22" s="83" t="s">
        <v>480</v>
      </c>
      <c r="E22" s="84" t="s">
        <v>481</v>
      </c>
      <c r="F22" s="81" t="s">
        <v>72</v>
      </c>
      <c r="G22" s="81" t="s">
        <v>477</v>
      </c>
      <c r="H22" s="81" t="s">
        <v>161</v>
      </c>
      <c r="I22" s="81" t="s">
        <v>161</v>
      </c>
      <c r="J22" s="81" t="s">
        <v>161</v>
      </c>
      <c r="K22" s="95">
        <v>8</v>
      </c>
      <c r="L22" s="96">
        <v>112</v>
      </c>
      <c r="M22" s="96">
        <v>120</v>
      </c>
      <c r="N22" s="97">
        <v>2.81</v>
      </c>
      <c r="O22" s="96" t="s">
        <v>40</v>
      </c>
      <c r="P22" s="175" t="s">
        <v>1011</v>
      </c>
      <c r="Q22" s="85" t="s">
        <v>42</v>
      </c>
      <c r="R22" s="86" t="s">
        <v>30</v>
      </c>
      <c r="S22" s="86" t="s">
        <v>31</v>
      </c>
      <c r="T22" s="174" t="s">
        <v>1692</v>
      </c>
      <c r="U22" s="86" t="e">
        <f>VLOOKUP(B22,'[1]CT1'!$B$4:$B$93,1,FALSE)</f>
        <v>#N/A</v>
      </c>
      <c r="V22" s="168"/>
      <c r="W22" s="88" t="str">
        <f>VLOOKUP(B22,'[2]Đơn T10'!$C$193:$C$604,1,FALSE)</f>
        <v>16D100265</v>
      </c>
      <c r="X22" s="172" t="s">
        <v>1010</v>
      </c>
      <c r="Y22" s="87" t="str">
        <f>VLOOKUP(B22,'[2]Đơn T10'!$C$7:$C$620,1,FALSE)</f>
        <v>16D100265</v>
      </c>
      <c r="Z22" s="87">
        <f>VLOOKUP(B22,'[3]DS TN K52,53 T10-21'!$B$11:$D$272,3,FALSE)</f>
        <v>1</v>
      </c>
      <c r="AA22" s="87">
        <f>VLOOKUP(B22,'[3]DS TN K52,53 T10-21'!$B$11:$C$272,2,FALSE)</f>
        <v>1</v>
      </c>
    </row>
    <row r="23" spans="1:27" s="87" customFormat="1" ht="29.25" customHeight="1">
      <c r="A23" s="77">
        <f>IF(B23&lt;&gt;" ",SUBTOTAL(103,B$7:$B23))</f>
        <v>17</v>
      </c>
      <c r="B23" s="81" t="s">
        <v>482</v>
      </c>
      <c r="C23" s="82" t="s">
        <v>483</v>
      </c>
      <c r="D23" s="83" t="s">
        <v>343</v>
      </c>
      <c r="E23" s="84" t="s">
        <v>55</v>
      </c>
      <c r="F23" s="81" t="s">
        <v>38</v>
      </c>
      <c r="G23" s="81" t="s">
        <v>477</v>
      </c>
      <c r="H23" s="81" t="s">
        <v>161</v>
      </c>
      <c r="I23" s="81" t="s">
        <v>161</v>
      </c>
      <c r="J23" s="81" t="s">
        <v>161</v>
      </c>
      <c r="K23" s="95">
        <v>9.3</v>
      </c>
      <c r="L23" s="96">
        <v>112</v>
      </c>
      <c r="M23" s="96">
        <v>120</v>
      </c>
      <c r="N23" s="97">
        <v>2.9</v>
      </c>
      <c r="O23" s="96" t="s">
        <v>40</v>
      </c>
      <c r="P23" s="175" t="s">
        <v>1011</v>
      </c>
      <c r="Q23" s="85" t="s">
        <v>42</v>
      </c>
      <c r="R23" s="86" t="s">
        <v>30</v>
      </c>
      <c r="S23" s="86" t="s">
        <v>31</v>
      </c>
      <c r="T23" s="174" t="s">
        <v>1692</v>
      </c>
      <c r="U23" s="86" t="e">
        <f>VLOOKUP(B23,'[1]CT1'!$B$4:$B$93,1,FALSE)</f>
        <v>#N/A</v>
      </c>
      <c r="V23" s="168"/>
      <c r="W23" s="88" t="str">
        <f>VLOOKUP(B23,'[2]Đơn T10'!$C$193:$C$604,1,FALSE)</f>
        <v>16D100266</v>
      </c>
      <c r="X23" s="172" t="s">
        <v>1010</v>
      </c>
      <c r="Y23" s="87" t="str">
        <f>VLOOKUP(B23,'[2]Đơn T10'!$C$7:$C$620,1,FALSE)</f>
        <v>16D100266</v>
      </c>
      <c r="Z23" s="87">
        <f>VLOOKUP(B23,'[3]DS TN K52,53 T10-21'!$B$11:$D$272,3,FALSE)</f>
        <v>1</v>
      </c>
      <c r="AA23" s="87">
        <f>VLOOKUP(B23,'[3]DS TN K52,53 T10-21'!$B$11:$C$272,2,FALSE)</f>
        <v>1</v>
      </c>
    </row>
    <row r="24" spans="1:27" s="87" customFormat="1" ht="29.25" customHeight="1">
      <c r="A24" s="77">
        <f>IF(B24&lt;&gt;" ",SUBTOTAL(103,B$7:$B24))</f>
        <v>18</v>
      </c>
      <c r="B24" s="81" t="s">
        <v>484</v>
      </c>
      <c r="C24" s="82" t="s">
        <v>485</v>
      </c>
      <c r="D24" s="83" t="s">
        <v>486</v>
      </c>
      <c r="E24" s="84" t="s">
        <v>487</v>
      </c>
      <c r="F24" s="81" t="s">
        <v>72</v>
      </c>
      <c r="G24" s="81" t="s">
        <v>477</v>
      </c>
      <c r="H24" s="81" t="s">
        <v>161</v>
      </c>
      <c r="I24" s="81" t="s">
        <v>161</v>
      </c>
      <c r="J24" s="81" t="s">
        <v>161</v>
      </c>
      <c r="K24" s="95">
        <v>8.5</v>
      </c>
      <c r="L24" s="96">
        <v>112</v>
      </c>
      <c r="M24" s="96">
        <v>120</v>
      </c>
      <c r="N24" s="97">
        <v>2.35</v>
      </c>
      <c r="O24" s="96" t="s">
        <v>169</v>
      </c>
      <c r="P24" s="175" t="s">
        <v>1011</v>
      </c>
      <c r="Q24" s="85" t="s">
        <v>42</v>
      </c>
      <c r="R24" s="86" t="s">
        <v>30</v>
      </c>
      <c r="S24" s="86" t="s">
        <v>31</v>
      </c>
      <c r="T24" s="174" t="s">
        <v>1692</v>
      </c>
      <c r="U24" s="86" t="e">
        <f>VLOOKUP(B24,'[1]CT1'!$B$4:$B$93,1,FALSE)</f>
        <v>#N/A</v>
      </c>
      <c r="V24" s="168"/>
      <c r="W24" s="88" t="str">
        <f>VLOOKUP(B24,'[2]Đơn T10'!$C$193:$C$604,1,FALSE)</f>
        <v>16D100268</v>
      </c>
      <c r="X24" s="172" t="s">
        <v>1010</v>
      </c>
      <c r="Y24" s="87" t="str">
        <f>VLOOKUP(B24,'[2]Đơn T10'!$C$7:$C$620,1,FALSE)</f>
        <v>16D100268</v>
      </c>
      <c r="Z24" s="87">
        <f>VLOOKUP(B24,'[3]DS TN K52,53 T10-21'!$B$11:$D$272,3,FALSE)</f>
        <v>1</v>
      </c>
      <c r="AA24" s="87">
        <f>VLOOKUP(B24,'[3]DS TN K52,53 T10-21'!$B$11:$C$272,2,FALSE)</f>
        <v>1</v>
      </c>
    </row>
    <row r="25" spans="1:26" s="87" customFormat="1" ht="29.25" customHeight="1">
      <c r="A25" s="77">
        <f>IF(B25&lt;&gt;" ",SUBTOTAL(103,B$7:$B25))</f>
        <v>19</v>
      </c>
      <c r="B25" s="81" t="s">
        <v>988</v>
      </c>
      <c r="C25" s="82" t="s">
        <v>989</v>
      </c>
      <c r="D25" s="83" t="s">
        <v>106</v>
      </c>
      <c r="E25" s="84" t="s">
        <v>990</v>
      </c>
      <c r="F25" s="81" t="s">
        <v>38</v>
      </c>
      <c r="G25" s="81" t="s">
        <v>491</v>
      </c>
      <c r="H25" s="81" t="s">
        <v>161</v>
      </c>
      <c r="I25" s="81" t="s">
        <v>161</v>
      </c>
      <c r="J25" s="81" t="s">
        <v>161</v>
      </c>
      <c r="K25" s="95">
        <v>7.8</v>
      </c>
      <c r="L25" s="96">
        <v>112</v>
      </c>
      <c r="M25" s="96">
        <v>120</v>
      </c>
      <c r="N25" s="97">
        <v>2.15</v>
      </c>
      <c r="O25" s="96" t="s">
        <v>169</v>
      </c>
      <c r="P25" s="175" t="s">
        <v>41</v>
      </c>
      <c r="Q25" s="85" t="s">
        <v>42</v>
      </c>
      <c r="R25" s="86" t="s">
        <v>30</v>
      </c>
      <c r="S25" s="86" t="s">
        <v>31</v>
      </c>
      <c r="T25" s="174" t="s">
        <v>1692</v>
      </c>
      <c r="U25" s="86" t="str">
        <f>VLOOKUP(B25,'[1]CT1'!$B$4:$B$93,1,FALSE)</f>
        <v>16D100323</v>
      </c>
      <c r="V25" s="168"/>
      <c r="W25" s="88"/>
      <c r="X25" s="172" t="s">
        <v>1714</v>
      </c>
      <c r="Y25" s="87" t="str">
        <f>VLOOKUP(B25,'[2]Đơn T10'!$C$7:$C$620,1,FALSE)</f>
        <v>16D100323</v>
      </c>
      <c r="Z25" s="87" t="e">
        <f>VLOOKUP(B25,'[3]DS TN K52,53 T10-21'!$B$11:$D$272,3,FALSE)</f>
        <v>#N/A</v>
      </c>
    </row>
    <row r="26" spans="1:27" s="87" customFormat="1" ht="29.25" customHeight="1">
      <c r="A26" s="77">
        <f>IF(B26&lt;&gt;" ",SUBTOTAL(103,B$7:$B26))</f>
        <v>20</v>
      </c>
      <c r="B26" s="81" t="s">
        <v>488</v>
      </c>
      <c r="C26" s="82" t="s">
        <v>489</v>
      </c>
      <c r="D26" s="83" t="s">
        <v>223</v>
      </c>
      <c r="E26" s="84" t="s">
        <v>490</v>
      </c>
      <c r="F26" s="81" t="s">
        <v>38</v>
      </c>
      <c r="G26" s="81" t="s">
        <v>491</v>
      </c>
      <c r="H26" s="81" t="s">
        <v>161</v>
      </c>
      <c r="I26" s="81" t="s">
        <v>161</v>
      </c>
      <c r="J26" s="81" t="s">
        <v>161</v>
      </c>
      <c r="K26" s="95">
        <v>9.3</v>
      </c>
      <c r="L26" s="96">
        <v>112</v>
      </c>
      <c r="M26" s="96">
        <v>120</v>
      </c>
      <c r="N26" s="97">
        <v>3.08</v>
      </c>
      <c r="O26" s="96" t="s">
        <v>40</v>
      </c>
      <c r="P26" s="175" t="s">
        <v>1011</v>
      </c>
      <c r="Q26" s="85" t="s">
        <v>42</v>
      </c>
      <c r="R26" s="86" t="s">
        <v>30</v>
      </c>
      <c r="S26" s="86" t="s">
        <v>31</v>
      </c>
      <c r="T26" s="174" t="s">
        <v>1692</v>
      </c>
      <c r="U26" s="86" t="e">
        <f>VLOOKUP(B26,'[1]CT1'!$B$4:$B$93,1,FALSE)</f>
        <v>#N/A</v>
      </c>
      <c r="V26" s="168"/>
      <c r="W26" s="88" t="str">
        <f>VLOOKUP(B26,'[2]Đơn T10'!$C$193:$C$604,1,FALSE)</f>
        <v>16D100329</v>
      </c>
      <c r="X26" s="172" t="s">
        <v>1010</v>
      </c>
      <c r="Y26" s="87" t="str">
        <f>VLOOKUP(B26,'[2]Đơn T10'!$C$7:$C$620,1,FALSE)</f>
        <v>16D100329</v>
      </c>
      <c r="Z26" s="87">
        <f>VLOOKUP(B26,'[3]DS TN K52,53 T10-21'!$B$11:$D$272,3,FALSE)</f>
        <v>1</v>
      </c>
      <c r="AA26" s="87">
        <f>VLOOKUP(B26,'[3]DS TN K52,53 T10-21'!$B$11:$C$272,2,FALSE)</f>
        <v>1</v>
      </c>
    </row>
    <row r="27" spans="1:27" s="87" customFormat="1" ht="29.25" customHeight="1">
      <c r="A27" s="77">
        <f>IF(B27&lt;&gt;" ",SUBTOTAL(103,B$7:$B27))</f>
        <v>21</v>
      </c>
      <c r="B27" s="81" t="s">
        <v>492</v>
      </c>
      <c r="C27" s="82" t="s">
        <v>375</v>
      </c>
      <c r="D27" s="83" t="s">
        <v>301</v>
      </c>
      <c r="E27" s="84" t="s">
        <v>493</v>
      </c>
      <c r="F27" s="81" t="s">
        <v>38</v>
      </c>
      <c r="G27" s="81" t="s">
        <v>491</v>
      </c>
      <c r="H27" s="81" t="s">
        <v>161</v>
      </c>
      <c r="I27" s="81" t="s">
        <v>161</v>
      </c>
      <c r="J27" s="81" t="s">
        <v>161</v>
      </c>
      <c r="K27" s="95">
        <v>8</v>
      </c>
      <c r="L27" s="96">
        <v>112</v>
      </c>
      <c r="M27" s="96">
        <v>120</v>
      </c>
      <c r="N27" s="97">
        <v>2.75</v>
      </c>
      <c r="O27" s="96" t="s">
        <v>40</v>
      </c>
      <c r="P27" s="175" t="s">
        <v>1011</v>
      </c>
      <c r="Q27" s="85" t="s">
        <v>42</v>
      </c>
      <c r="R27" s="86" t="s">
        <v>30</v>
      </c>
      <c r="S27" s="86" t="s">
        <v>31</v>
      </c>
      <c r="T27" s="174" t="s">
        <v>1692</v>
      </c>
      <c r="U27" s="86" t="e">
        <f>VLOOKUP(B27,'[1]CT1'!$B$4:$B$93,1,FALSE)</f>
        <v>#N/A</v>
      </c>
      <c r="V27" s="168"/>
      <c r="W27" s="88" t="str">
        <f>VLOOKUP(B27,'[2]Đơn T10'!$C$193:$C$604,1,FALSE)</f>
        <v>16D100341</v>
      </c>
      <c r="X27" s="172" t="s">
        <v>1010</v>
      </c>
      <c r="Y27" s="87" t="str">
        <f>VLOOKUP(B27,'[2]Đơn T10'!$C$7:$C$620,1,FALSE)</f>
        <v>16D100341</v>
      </c>
      <c r="Z27" s="87">
        <f>VLOOKUP(B27,'[3]DS TN K52,53 T10-21'!$B$11:$D$272,3,FALSE)</f>
        <v>1</v>
      </c>
      <c r="AA27" s="87">
        <f>VLOOKUP(B27,'[3]DS TN K52,53 T10-21'!$B$11:$C$272,2,FALSE)</f>
        <v>1</v>
      </c>
    </row>
    <row r="28" spans="1:27" s="87" customFormat="1" ht="29.25" customHeight="1">
      <c r="A28" s="77">
        <f>IF(B28&lt;&gt;" ",SUBTOTAL(103,B$7:$B28))</f>
        <v>22</v>
      </c>
      <c r="B28" s="81" t="s">
        <v>494</v>
      </c>
      <c r="C28" s="82" t="s">
        <v>495</v>
      </c>
      <c r="D28" s="83" t="s">
        <v>486</v>
      </c>
      <c r="E28" s="84" t="s">
        <v>496</v>
      </c>
      <c r="F28" s="81" t="s">
        <v>72</v>
      </c>
      <c r="G28" s="81" t="s">
        <v>491</v>
      </c>
      <c r="H28" s="81" t="s">
        <v>161</v>
      </c>
      <c r="I28" s="81" t="s">
        <v>161</v>
      </c>
      <c r="J28" s="81" t="s">
        <v>161</v>
      </c>
      <c r="K28" s="95">
        <v>8.3</v>
      </c>
      <c r="L28" s="96">
        <v>112</v>
      </c>
      <c r="M28" s="96">
        <v>120</v>
      </c>
      <c r="N28" s="97">
        <v>2.42</v>
      </c>
      <c r="O28" s="96" t="s">
        <v>169</v>
      </c>
      <c r="P28" s="175" t="s">
        <v>1011</v>
      </c>
      <c r="Q28" s="85" t="s">
        <v>42</v>
      </c>
      <c r="R28" s="86" t="s">
        <v>30</v>
      </c>
      <c r="S28" s="86" t="s">
        <v>31</v>
      </c>
      <c r="T28" s="174" t="s">
        <v>1692</v>
      </c>
      <c r="U28" s="86" t="e">
        <f>VLOOKUP(B28,'[1]CT1'!$B$4:$B$93,1,FALSE)</f>
        <v>#N/A</v>
      </c>
      <c r="V28" s="168"/>
      <c r="W28" s="88" t="str">
        <f>VLOOKUP(B28,'[2]Đơn T10'!$C$193:$C$604,1,FALSE)</f>
        <v>16D100347</v>
      </c>
      <c r="X28" s="172" t="s">
        <v>1010</v>
      </c>
      <c r="Y28" s="87" t="str">
        <f>VLOOKUP(B28,'[2]Đơn T10'!$C$7:$C$620,1,FALSE)</f>
        <v>16D100347</v>
      </c>
      <c r="Z28" s="87">
        <f>VLOOKUP(B28,'[3]DS TN K52,53 T10-21'!$B$11:$D$272,3,FALSE)</f>
        <v>1</v>
      </c>
      <c r="AA28" s="87">
        <f>VLOOKUP(B28,'[3]DS TN K52,53 T10-21'!$B$11:$C$272,2,FALSE)</f>
        <v>1</v>
      </c>
    </row>
    <row r="29" spans="1:27" s="87" customFormat="1" ht="29.25" customHeight="1">
      <c r="A29" s="77">
        <f>IF(B29&lt;&gt;" ",SUBTOTAL(103,B$7:$B29))</f>
        <v>23</v>
      </c>
      <c r="B29" s="81" t="s">
        <v>497</v>
      </c>
      <c r="C29" s="82" t="s">
        <v>498</v>
      </c>
      <c r="D29" s="83" t="s">
        <v>499</v>
      </c>
      <c r="E29" s="84" t="s">
        <v>101</v>
      </c>
      <c r="F29" s="81" t="s">
        <v>72</v>
      </c>
      <c r="G29" s="81" t="s">
        <v>491</v>
      </c>
      <c r="H29" s="81" t="s">
        <v>161</v>
      </c>
      <c r="I29" s="81" t="s">
        <v>161</v>
      </c>
      <c r="J29" s="81" t="s">
        <v>161</v>
      </c>
      <c r="K29" s="95">
        <v>8.5</v>
      </c>
      <c r="L29" s="96">
        <v>113</v>
      </c>
      <c r="M29" s="96">
        <v>121</v>
      </c>
      <c r="N29" s="97">
        <v>2.54</v>
      </c>
      <c r="O29" s="96" t="s">
        <v>40</v>
      </c>
      <c r="P29" s="175" t="s">
        <v>1011</v>
      </c>
      <c r="Q29" s="85" t="s">
        <v>42</v>
      </c>
      <c r="R29" s="86" t="s">
        <v>30</v>
      </c>
      <c r="S29" s="86" t="s">
        <v>31</v>
      </c>
      <c r="T29" s="174" t="s">
        <v>1692</v>
      </c>
      <c r="U29" s="86" t="e">
        <f>VLOOKUP(B29,'[1]CT1'!$B$4:$B$93,1,FALSE)</f>
        <v>#N/A</v>
      </c>
      <c r="V29" s="168"/>
      <c r="W29" s="88" t="str">
        <f>VLOOKUP(B29,'[2]Đơn T10'!$C$193:$C$604,1,FALSE)</f>
        <v>16D100374</v>
      </c>
      <c r="X29" s="172" t="s">
        <v>1010</v>
      </c>
      <c r="Y29" s="87" t="str">
        <f>VLOOKUP(B29,'[2]Đơn T10'!$C$7:$C$620,1,FALSE)</f>
        <v>16D100374</v>
      </c>
      <c r="Z29" s="87">
        <f>VLOOKUP(B29,'[3]DS TN K52,53 T10-21'!$B$11:$D$272,3,FALSE)</f>
        <v>1</v>
      </c>
      <c r="AA29" s="87">
        <f>VLOOKUP(B29,'[3]DS TN K52,53 T10-21'!$B$11:$C$272,2,FALSE)</f>
        <v>1</v>
      </c>
    </row>
    <row r="30" spans="1:27" s="87" customFormat="1" ht="29.25" customHeight="1">
      <c r="A30" s="77">
        <f>IF(B30&lt;&gt;" ",SUBTOTAL(103,B$7:$B30))</f>
        <v>24</v>
      </c>
      <c r="B30" s="81" t="s">
        <v>500</v>
      </c>
      <c r="C30" s="82" t="s">
        <v>379</v>
      </c>
      <c r="D30" s="83" t="s">
        <v>365</v>
      </c>
      <c r="E30" s="84" t="s">
        <v>501</v>
      </c>
      <c r="F30" s="81" t="s">
        <v>38</v>
      </c>
      <c r="G30" s="81" t="s">
        <v>491</v>
      </c>
      <c r="H30" s="81" t="s">
        <v>161</v>
      </c>
      <c r="I30" s="81" t="s">
        <v>161</v>
      </c>
      <c r="J30" s="81" t="s">
        <v>161</v>
      </c>
      <c r="K30" s="95">
        <v>8.5</v>
      </c>
      <c r="L30" s="96">
        <v>112</v>
      </c>
      <c r="M30" s="96">
        <v>120</v>
      </c>
      <c r="N30" s="97">
        <v>2.48</v>
      </c>
      <c r="O30" s="96" t="s">
        <v>169</v>
      </c>
      <c r="P30" s="175" t="s">
        <v>1011</v>
      </c>
      <c r="Q30" s="85" t="s">
        <v>42</v>
      </c>
      <c r="R30" s="86" t="s">
        <v>30</v>
      </c>
      <c r="S30" s="86" t="s">
        <v>31</v>
      </c>
      <c r="T30" s="174" t="s">
        <v>1692</v>
      </c>
      <c r="U30" s="86" t="e">
        <f>VLOOKUP(B30,'[1]CT1'!$B$4:$B$93,1,FALSE)</f>
        <v>#N/A</v>
      </c>
      <c r="V30" s="168"/>
      <c r="W30" s="88" t="str">
        <f>VLOOKUP(B30,'[2]Đơn T10'!$C$193:$C$604,1,FALSE)</f>
        <v>16D100378</v>
      </c>
      <c r="X30" s="172" t="s">
        <v>1010</v>
      </c>
      <c r="Y30" s="87" t="str">
        <f>VLOOKUP(B30,'[2]Đơn T10'!$C$7:$C$620,1,FALSE)</f>
        <v>16D100378</v>
      </c>
      <c r="Z30" s="87">
        <f>VLOOKUP(B30,'[3]DS TN K52,53 T10-21'!$B$11:$D$272,3,FALSE)</f>
        <v>1</v>
      </c>
      <c r="AA30" s="87">
        <f>VLOOKUP(B30,'[3]DS TN K52,53 T10-21'!$B$11:$C$272,2,FALSE)</f>
        <v>1</v>
      </c>
    </row>
    <row r="31" spans="1:27" s="87" customFormat="1" ht="29.25" customHeight="1">
      <c r="A31" s="77">
        <f>IF(B31&lt;&gt;" ",SUBTOTAL(103,B$7:$B31))</f>
        <v>25</v>
      </c>
      <c r="B31" s="81" t="s">
        <v>502</v>
      </c>
      <c r="C31" s="82" t="s">
        <v>322</v>
      </c>
      <c r="D31" s="83" t="s">
        <v>350</v>
      </c>
      <c r="E31" s="84" t="s">
        <v>503</v>
      </c>
      <c r="F31" s="81" t="s">
        <v>38</v>
      </c>
      <c r="G31" s="81" t="s">
        <v>491</v>
      </c>
      <c r="H31" s="81" t="s">
        <v>161</v>
      </c>
      <c r="I31" s="81" t="s">
        <v>161</v>
      </c>
      <c r="J31" s="81" t="s">
        <v>161</v>
      </c>
      <c r="K31" s="95">
        <v>8.8</v>
      </c>
      <c r="L31" s="96">
        <v>112</v>
      </c>
      <c r="M31" s="96">
        <v>120</v>
      </c>
      <c r="N31" s="97">
        <v>3.08</v>
      </c>
      <c r="O31" s="96" t="s">
        <v>40</v>
      </c>
      <c r="P31" s="175" t="s">
        <v>1011</v>
      </c>
      <c r="Q31" s="85" t="s">
        <v>42</v>
      </c>
      <c r="R31" s="86" t="s">
        <v>30</v>
      </c>
      <c r="S31" s="86" t="s">
        <v>31</v>
      </c>
      <c r="T31" s="174" t="s">
        <v>1692</v>
      </c>
      <c r="U31" s="86" t="e">
        <f>VLOOKUP(B31,'[1]CT1'!$B$4:$B$93,1,FALSE)</f>
        <v>#N/A</v>
      </c>
      <c r="V31" s="168"/>
      <c r="W31" s="88" t="str">
        <f>VLOOKUP(B31,'[2]Đơn T10'!$C$193:$C$604,1,FALSE)</f>
        <v>16D100379</v>
      </c>
      <c r="X31" s="172" t="s">
        <v>1010</v>
      </c>
      <c r="Y31" s="87" t="str">
        <f>VLOOKUP(B31,'[2]Đơn T10'!$C$7:$C$620,1,FALSE)</f>
        <v>16D100379</v>
      </c>
      <c r="Z31" s="87">
        <f>VLOOKUP(B31,'[3]DS TN K52,53 T10-21'!$B$11:$D$272,3,FALSE)</f>
        <v>1</v>
      </c>
      <c r="AA31" s="87">
        <f>VLOOKUP(B31,'[3]DS TN K52,53 T10-21'!$B$11:$C$272,2,FALSE)</f>
        <v>1</v>
      </c>
    </row>
    <row r="32" spans="1:27" s="87" customFormat="1" ht="29.25" customHeight="1">
      <c r="A32" s="77">
        <f>IF(B32&lt;&gt;" ",SUBTOTAL(103,B$7:$B32))</f>
        <v>26</v>
      </c>
      <c r="B32" s="81" t="s">
        <v>504</v>
      </c>
      <c r="C32" s="82" t="s">
        <v>505</v>
      </c>
      <c r="D32" s="83" t="s">
        <v>106</v>
      </c>
      <c r="E32" s="84" t="s">
        <v>506</v>
      </c>
      <c r="F32" s="81" t="s">
        <v>38</v>
      </c>
      <c r="G32" s="81" t="s">
        <v>507</v>
      </c>
      <c r="H32" s="81" t="s">
        <v>161</v>
      </c>
      <c r="I32" s="81" t="s">
        <v>161</v>
      </c>
      <c r="J32" s="81" t="s">
        <v>161</v>
      </c>
      <c r="K32" s="95">
        <v>8</v>
      </c>
      <c r="L32" s="96">
        <v>112</v>
      </c>
      <c r="M32" s="96">
        <v>120</v>
      </c>
      <c r="N32" s="97">
        <v>3.3</v>
      </c>
      <c r="O32" s="96" t="s">
        <v>66</v>
      </c>
      <c r="P32" s="175" t="s">
        <v>1011</v>
      </c>
      <c r="Q32" s="85" t="s">
        <v>42</v>
      </c>
      <c r="R32" s="86" t="s">
        <v>30</v>
      </c>
      <c r="S32" s="86" t="s">
        <v>31</v>
      </c>
      <c r="T32" s="174" t="s">
        <v>1692</v>
      </c>
      <c r="U32" s="86" t="e">
        <f>VLOOKUP(B32,'[1]CT1'!$B$4:$B$93,1,FALSE)</f>
        <v>#N/A</v>
      </c>
      <c r="V32" s="168"/>
      <c r="W32" s="88" t="str">
        <f>VLOOKUP(B32,'[2]Đơn T10'!$C$193:$C$604,1,FALSE)</f>
        <v>16D100401</v>
      </c>
      <c r="X32" s="172" t="s">
        <v>1010</v>
      </c>
      <c r="Y32" s="87" t="str">
        <f>VLOOKUP(B32,'[2]Đơn T10'!$C$7:$C$620,1,FALSE)</f>
        <v>16D100401</v>
      </c>
      <c r="Z32" s="87">
        <f>VLOOKUP(B32,'[3]DS TN K52,53 T10-21'!$B$11:$D$272,3,FALSE)</f>
        <v>1</v>
      </c>
      <c r="AA32" s="87">
        <f>VLOOKUP(B32,'[3]DS TN K52,53 T10-21'!$B$11:$C$272,2,FALSE)</f>
        <v>1</v>
      </c>
    </row>
    <row r="33" spans="1:27" s="87" customFormat="1" ht="29.25" customHeight="1">
      <c r="A33" s="77">
        <f>IF(B33&lt;&gt;" ",SUBTOTAL(103,B$7:$B33))</f>
        <v>27</v>
      </c>
      <c r="B33" s="81" t="s">
        <v>508</v>
      </c>
      <c r="C33" s="82" t="s">
        <v>380</v>
      </c>
      <c r="D33" s="83" t="s">
        <v>106</v>
      </c>
      <c r="E33" s="84" t="s">
        <v>509</v>
      </c>
      <c r="F33" s="81" t="s">
        <v>38</v>
      </c>
      <c r="G33" s="81" t="s">
        <v>507</v>
      </c>
      <c r="H33" s="81" t="s">
        <v>161</v>
      </c>
      <c r="I33" s="81" t="s">
        <v>161</v>
      </c>
      <c r="J33" s="81" t="s">
        <v>161</v>
      </c>
      <c r="K33" s="95">
        <v>8</v>
      </c>
      <c r="L33" s="96">
        <v>112</v>
      </c>
      <c r="M33" s="96">
        <v>120</v>
      </c>
      <c r="N33" s="97">
        <v>2.96</v>
      </c>
      <c r="O33" s="96" t="s">
        <v>40</v>
      </c>
      <c r="P33" s="175" t="s">
        <v>1011</v>
      </c>
      <c r="Q33" s="85" t="s">
        <v>42</v>
      </c>
      <c r="R33" s="86" t="s">
        <v>30</v>
      </c>
      <c r="S33" s="86" t="s">
        <v>31</v>
      </c>
      <c r="T33" s="174" t="s">
        <v>1692</v>
      </c>
      <c r="U33" s="86" t="e">
        <f>VLOOKUP(B33,'[1]CT1'!$B$4:$B$93,1,FALSE)</f>
        <v>#N/A</v>
      </c>
      <c r="V33" s="168"/>
      <c r="W33" s="88" t="str">
        <f>VLOOKUP(B33,'[2]Đơn T10'!$C$193:$C$604,1,FALSE)</f>
        <v>16D100403</v>
      </c>
      <c r="X33" s="172" t="s">
        <v>1010</v>
      </c>
      <c r="Y33" s="87" t="str">
        <f>VLOOKUP(B33,'[2]Đơn T10'!$C$7:$C$620,1,FALSE)</f>
        <v>16D100403</v>
      </c>
      <c r="Z33" s="87">
        <f>VLOOKUP(B33,'[3]DS TN K52,53 T10-21'!$B$11:$D$272,3,FALSE)</f>
        <v>1</v>
      </c>
      <c r="AA33" s="87">
        <f>VLOOKUP(B33,'[3]DS TN K52,53 T10-21'!$B$11:$C$272,2,FALSE)</f>
        <v>1</v>
      </c>
    </row>
    <row r="34" spans="1:27" s="87" customFormat="1" ht="29.25" customHeight="1">
      <c r="A34" s="77">
        <f>IF(B34&lt;&gt;" ",SUBTOTAL(103,B$7:$B34))</f>
        <v>28</v>
      </c>
      <c r="B34" s="81" t="s">
        <v>510</v>
      </c>
      <c r="C34" s="82" t="s">
        <v>49</v>
      </c>
      <c r="D34" s="83" t="s">
        <v>511</v>
      </c>
      <c r="E34" s="84" t="s">
        <v>512</v>
      </c>
      <c r="F34" s="81" t="s">
        <v>38</v>
      </c>
      <c r="G34" s="81" t="s">
        <v>507</v>
      </c>
      <c r="H34" s="81" t="s">
        <v>161</v>
      </c>
      <c r="I34" s="81" t="s">
        <v>161</v>
      </c>
      <c r="J34" s="81" t="s">
        <v>161</v>
      </c>
      <c r="K34" s="95">
        <v>8.5</v>
      </c>
      <c r="L34" s="96">
        <v>112</v>
      </c>
      <c r="M34" s="96">
        <v>120</v>
      </c>
      <c r="N34" s="97">
        <v>3</v>
      </c>
      <c r="O34" s="96" t="s">
        <v>40</v>
      </c>
      <c r="P34" s="175" t="s">
        <v>1011</v>
      </c>
      <c r="Q34" s="85" t="s">
        <v>42</v>
      </c>
      <c r="R34" s="86" t="s">
        <v>30</v>
      </c>
      <c r="S34" s="86" t="s">
        <v>31</v>
      </c>
      <c r="T34" s="174" t="s">
        <v>1692</v>
      </c>
      <c r="U34" s="86" t="e">
        <f>VLOOKUP(B34,'[1]CT1'!$B$4:$B$93,1,FALSE)</f>
        <v>#N/A</v>
      </c>
      <c r="V34" s="168"/>
      <c r="W34" s="88" t="str">
        <f>VLOOKUP(B34,'[2]Đơn T10'!$C$193:$C$604,1,FALSE)</f>
        <v>16D100414</v>
      </c>
      <c r="X34" s="172" t="s">
        <v>1010</v>
      </c>
      <c r="Y34" s="87" t="str">
        <f>VLOOKUP(B34,'[2]Đơn T10'!$C$7:$C$620,1,FALSE)</f>
        <v>16D100414</v>
      </c>
      <c r="Z34" s="87">
        <f>VLOOKUP(B34,'[3]DS TN K52,53 T10-21'!$B$11:$D$272,3,FALSE)</f>
        <v>1</v>
      </c>
      <c r="AA34" s="87">
        <f>VLOOKUP(B34,'[3]DS TN K52,53 T10-21'!$B$11:$C$272,2,FALSE)</f>
        <v>1</v>
      </c>
    </row>
    <row r="35" spans="1:27" s="87" customFormat="1" ht="29.25" customHeight="1">
      <c r="A35" s="77">
        <f>IF(B35&lt;&gt;" ",SUBTOTAL(103,B$7:$B35))</f>
        <v>29</v>
      </c>
      <c r="B35" s="81" t="s">
        <v>513</v>
      </c>
      <c r="C35" s="82" t="s">
        <v>53</v>
      </c>
      <c r="D35" s="83" t="s">
        <v>179</v>
      </c>
      <c r="E35" s="84" t="s">
        <v>437</v>
      </c>
      <c r="F35" s="81" t="s">
        <v>38</v>
      </c>
      <c r="G35" s="81" t="s">
        <v>507</v>
      </c>
      <c r="H35" s="81" t="s">
        <v>161</v>
      </c>
      <c r="I35" s="81" t="s">
        <v>161</v>
      </c>
      <c r="J35" s="81" t="s">
        <v>161</v>
      </c>
      <c r="K35" s="95">
        <v>8</v>
      </c>
      <c r="L35" s="96">
        <v>112</v>
      </c>
      <c r="M35" s="96">
        <v>120</v>
      </c>
      <c r="N35" s="97">
        <v>2.91</v>
      </c>
      <c r="O35" s="96" t="s">
        <v>40</v>
      </c>
      <c r="P35" s="175" t="s">
        <v>41</v>
      </c>
      <c r="Q35" s="85" t="s">
        <v>42</v>
      </c>
      <c r="R35" s="86" t="s">
        <v>30</v>
      </c>
      <c r="S35" s="86" t="s">
        <v>31</v>
      </c>
      <c r="T35" s="174" t="s">
        <v>1692</v>
      </c>
      <c r="U35" s="86" t="e">
        <f>VLOOKUP(B35,'[1]CT1'!$B$4:$B$93,1,FALSE)</f>
        <v>#N/A</v>
      </c>
      <c r="V35" s="168"/>
      <c r="W35" s="88" t="e">
        <f>VLOOKUP(B35,'[2]Đơn T10'!$C$193:$C$604,1,FALSE)</f>
        <v>#N/A</v>
      </c>
      <c r="X35" s="172"/>
      <c r="Y35" s="87" t="str">
        <f>VLOOKUP(B35,'[2]Đơn T10'!$C$7:$C$620,1,FALSE)</f>
        <v>16D100415</v>
      </c>
      <c r="Z35" s="87">
        <f>VLOOKUP(B35,'[3]DS TN K52,53 T10-21'!$B$11:$D$272,3,FALSE)</f>
        <v>1</v>
      </c>
      <c r="AA35" s="87" t="e">
        <f>VLOOKUP(B35,'[3]DS TN K52,53 T10-21'!$B$11:$C$272,2,FALSE)</f>
        <v>#REF!</v>
      </c>
    </row>
    <row r="36" spans="1:27" s="87" customFormat="1" ht="29.25" customHeight="1">
      <c r="A36" s="77">
        <f>IF(B36&lt;&gt;" ",SUBTOTAL(103,B$7:$B36))</f>
        <v>30</v>
      </c>
      <c r="B36" s="81" t="s">
        <v>514</v>
      </c>
      <c r="C36" s="82" t="s">
        <v>53</v>
      </c>
      <c r="D36" s="83" t="s">
        <v>116</v>
      </c>
      <c r="E36" s="84" t="s">
        <v>374</v>
      </c>
      <c r="F36" s="81" t="s">
        <v>38</v>
      </c>
      <c r="G36" s="81" t="s">
        <v>507</v>
      </c>
      <c r="H36" s="81" t="s">
        <v>161</v>
      </c>
      <c r="I36" s="81" t="s">
        <v>161</v>
      </c>
      <c r="J36" s="81" t="s">
        <v>161</v>
      </c>
      <c r="K36" s="95">
        <v>9.3</v>
      </c>
      <c r="L36" s="96">
        <v>112</v>
      </c>
      <c r="M36" s="96">
        <v>120</v>
      </c>
      <c r="N36" s="97">
        <v>3.33</v>
      </c>
      <c r="O36" s="96" t="s">
        <v>66</v>
      </c>
      <c r="P36" s="175" t="s">
        <v>1011</v>
      </c>
      <c r="Q36" s="85" t="s">
        <v>42</v>
      </c>
      <c r="R36" s="86" t="s">
        <v>30</v>
      </c>
      <c r="S36" s="86" t="s">
        <v>31</v>
      </c>
      <c r="T36" s="174" t="s">
        <v>1692</v>
      </c>
      <c r="U36" s="86" t="e">
        <f>VLOOKUP(B36,'[1]CT1'!$B$4:$B$93,1,FALSE)</f>
        <v>#N/A</v>
      </c>
      <c r="V36" s="168"/>
      <c r="W36" s="88" t="str">
        <f>VLOOKUP(B36,'[2]Đơn T10'!$C$193:$C$604,1,FALSE)</f>
        <v>16D100420</v>
      </c>
      <c r="X36" s="172" t="s">
        <v>1010</v>
      </c>
      <c r="Y36" s="87" t="str">
        <f>VLOOKUP(B36,'[2]Đơn T10'!$C$7:$C$620,1,FALSE)</f>
        <v>16D100420</v>
      </c>
      <c r="Z36" s="87">
        <f>VLOOKUP(B36,'[3]DS TN K52,53 T10-21'!$B$11:$D$272,3,FALSE)</f>
        <v>1</v>
      </c>
      <c r="AA36" s="87">
        <f>VLOOKUP(B36,'[3]DS TN K52,53 T10-21'!$B$11:$C$272,2,FALSE)</f>
        <v>1</v>
      </c>
    </row>
    <row r="37" spans="1:27" s="87" customFormat="1" ht="29.25" customHeight="1">
      <c r="A37" s="77">
        <f>IF(B37&lt;&gt;" ",SUBTOTAL(103,B$7:$B37))</f>
        <v>31</v>
      </c>
      <c r="B37" s="81" t="s">
        <v>515</v>
      </c>
      <c r="C37" s="82" t="s">
        <v>516</v>
      </c>
      <c r="D37" s="83" t="s">
        <v>517</v>
      </c>
      <c r="E37" s="84" t="s">
        <v>518</v>
      </c>
      <c r="F37" s="81" t="s">
        <v>72</v>
      </c>
      <c r="G37" s="81" t="s">
        <v>507</v>
      </c>
      <c r="H37" s="81" t="s">
        <v>161</v>
      </c>
      <c r="I37" s="81" t="s">
        <v>161</v>
      </c>
      <c r="J37" s="81" t="s">
        <v>161</v>
      </c>
      <c r="K37" s="95">
        <v>8.5</v>
      </c>
      <c r="L37" s="96">
        <v>112</v>
      </c>
      <c r="M37" s="96">
        <v>120</v>
      </c>
      <c r="N37" s="97">
        <v>2.54</v>
      </c>
      <c r="O37" s="96" t="s">
        <v>40</v>
      </c>
      <c r="P37" s="175" t="s">
        <v>1011</v>
      </c>
      <c r="Q37" s="85" t="s">
        <v>42</v>
      </c>
      <c r="R37" s="86" t="s">
        <v>30</v>
      </c>
      <c r="S37" s="86" t="s">
        <v>31</v>
      </c>
      <c r="T37" s="174" t="s">
        <v>1692</v>
      </c>
      <c r="U37" s="86" t="e">
        <f>VLOOKUP(B37,'[1]CT1'!$B$4:$B$93,1,FALSE)</f>
        <v>#N/A</v>
      </c>
      <c r="V37" s="168"/>
      <c r="W37" s="88" t="str">
        <f>VLOOKUP(B37,'[2]Đơn T10'!$C$193:$C$604,1,FALSE)</f>
        <v>16D100428</v>
      </c>
      <c r="X37" s="172" t="s">
        <v>1010</v>
      </c>
      <c r="Y37" s="87" t="str">
        <f>VLOOKUP(B37,'[2]Đơn T10'!$C$7:$C$620,1,FALSE)</f>
        <v>16D100428</v>
      </c>
      <c r="Z37" s="87">
        <f>VLOOKUP(B37,'[3]DS TN K52,53 T10-21'!$B$11:$D$272,3,FALSE)</f>
        <v>1</v>
      </c>
      <c r="AA37" s="87">
        <f>VLOOKUP(B37,'[3]DS TN K52,53 T10-21'!$B$11:$C$272,2,FALSE)</f>
        <v>1</v>
      </c>
    </row>
    <row r="38" spans="1:27" s="87" customFormat="1" ht="29.25" customHeight="1">
      <c r="A38" s="77">
        <f>IF(B38&lt;&gt;" ",SUBTOTAL(103,B$7:$B38))</f>
        <v>32</v>
      </c>
      <c r="B38" s="81" t="s">
        <v>519</v>
      </c>
      <c r="C38" s="82" t="s">
        <v>53</v>
      </c>
      <c r="D38" s="83" t="s">
        <v>370</v>
      </c>
      <c r="E38" s="84" t="s">
        <v>520</v>
      </c>
      <c r="F38" s="81" t="s">
        <v>38</v>
      </c>
      <c r="G38" s="81" t="s">
        <v>507</v>
      </c>
      <c r="H38" s="81" t="s">
        <v>161</v>
      </c>
      <c r="I38" s="81" t="s">
        <v>161</v>
      </c>
      <c r="J38" s="81" t="s">
        <v>161</v>
      </c>
      <c r="K38" s="95">
        <v>7.5</v>
      </c>
      <c r="L38" s="96">
        <v>112</v>
      </c>
      <c r="M38" s="96">
        <v>120</v>
      </c>
      <c r="N38" s="97">
        <v>2.54</v>
      </c>
      <c r="O38" s="96" t="s">
        <v>40</v>
      </c>
      <c r="P38" s="175" t="s">
        <v>1011</v>
      </c>
      <c r="Q38" s="85" t="s">
        <v>42</v>
      </c>
      <c r="R38" s="86" t="s">
        <v>30</v>
      </c>
      <c r="S38" s="86" t="s">
        <v>31</v>
      </c>
      <c r="T38" s="174" t="s">
        <v>1692</v>
      </c>
      <c r="U38" s="86" t="e">
        <f>VLOOKUP(B38,'[1]CT1'!$B$4:$B$93,1,FALSE)</f>
        <v>#N/A</v>
      </c>
      <c r="V38" s="168"/>
      <c r="W38" s="88" t="str">
        <f>VLOOKUP(B38,'[2]Đơn T10'!$C$193:$C$604,1,FALSE)</f>
        <v>16D100437</v>
      </c>
      <c r="X38" s="172" t="s">
        <v>1010</v>
      </c>
      <c r="Y38" s="87" t="str">
        <f>VLOOKUP(B38,'[2]Đơn T10'!$C$7:$C$620,1,FALSE)</f>
        <v>16D100437</v>
      </c>
      <c r="Z38" s="87">
        <f>VLOOKUP(B38,'[3]DS TN K52,53 T10-21'!$B$11:$D$272,3,FALSE)</f>
        <v>1</v>
      </c>
      <c r="AA38" s="87">
        <f>VLOOKUP(B38,'[3]DS TN K52,53 T10-21'!$B$11:$C$272,2,FALSE)</f>
        <v>1</v>
      </c>
    </row>
    <row r="39" spans="1:27" s="87" customFormat="1" ht="29.25" customHeight="1">
      <c r="A39" s="77">
        <f>IF(B39&lt;&gt;" ",SUBTOTAL(103,B$7:$B39))</f>
        <v>33</v>
      </c>
      <c r="B39" s="81" t="s">
        <v>521</v>
      </c>
      <c r="C39" s="82" t="s">
        <v>522</v>
      </c>
      <c r="D39" s="83" t="s">
        <v>145</v>
      </c>
      <c r="E39" s="84" t="s">
        <v>523</v>
      </c>
      <c r="F39" s="81" t="s">
        <v>72</v>
      </c>
      <c r="G39" s="81" t="s">
        <v>507</v>
      </c>
      <c r="H39" s="81" t="s">
        <v>161</v>
      </c>
      <c r="I39" s="81" t="s">
        <v>161</v>
      </c>
      <c r="J39" s="81" t="s">
        <v>161</v>
      </c>
      <c r="K39" s="95">
        <v>8</v>
      </c>
      <c r="L39" s="96">
        <v>112</v>
      </c>
      <c r="M39" s="96">
        <v>120</v>
      </c>
      <c r="N39" s="97">
        <v>2.34</v>
      </c>
      <c r="O39" s="96" t="s">
        <v>169</v>
      </c>
      <c r="P39" s="175" t="s">
        <v>1011</v>
      </c>
      <c r="Q39" s="85" t="s">
        <v>42</v>
      </c>
      <c r="R39" s="86" t="s">
        <v>30</v>
      </c>
      <c r="S39" s="86" t="s">
        <v>31</v>
      </c>
      <c r="T39" s="174" t="s">
        <v>1692</v>
      </c>
      <c r="U39" s="86" t="e">
        <f>VLOOKUP(B39,'[1]CT1'!$B$4:$B$93,1,FALSE)</f>
        <v>#N/A</v>
      </c>
      <c r="V39" s="168"/>
      <c r="W39" s="88" t="str">
        <f>VLOOKUP(B39,'[2]Đơn T10'!$C$193:$C$604,1,FALSE)</f>
        <v>16D100444</v>
      </c>
      <c r="X39" s="172" t="s">
        <v>1010</v>
      </c>
      <c r="Y39" s="87" t="str">
        <f>VLOOKUP(B39,'[2]Đơn T10'!$C$7:$C$620,1,FALSE)</f>
        <v>16D100444</v>
      </c>
      <c r="Z39" s="87">
        <f>VLOOKUP(B39,'[3]DS TN K52,53 T10-21'!$B$11:$D$272,3,FALSE)</f>
        <v>1</v>
      </c>
      <c r="AA39" s="87">
        <f>VLOOKUP(B39,'[3]DS TN K52,53 T10-21'!$B$11:$C$272,2,FALSE)</f>
        <v>1</v>
      </c>
    </row>
    <row r="40" spans="1:27" s="87" customFormat="1" ht="29.25" customHeight="1">
      <c r="A40" s="77">
        <f>IF(B40&lt;&gt;" ",SUBTOTAL(103,B$7:$B40))</f>
        <v>34</v>
      </c>
      <c r="B40" s="81" t="s">
        <v>524</v>
      </c>
      <c r="C40" s="82" t="s">
        <v>525</v>
      </c>
      <c r="D40" s="83" t="s">
        <v>347</v>
      </c>
      <c r="E40" s="84" t="s">
        <v>526</v>
      </c>
      <c r="F40" s="81" t="s">
        <v>38</v>
      </c>
      <c r="G40" s="81" t="s">
        <v>507</v>
      </c>
      <c r="H40" s="81" t="s">
        <v>161</v>
      </c>
      <c r="I40" s="81" t="s">
        <v>161</v>
      </c>
      <c r="J40" s="81" t="s">
        <v>161</v>
      </c>
      <c r="K40" s="95">
        <v>8.5</v>
      </c>
      <c r="L40" s="96">
        <v>112</v>
      </c>
      <c r="M40" s="96">
        <v>120</v>
      </c>
      <c r="N40" s="97">
        <v>3</v>
      </c>
      <c r="O40" s="96" t="s">
        <v>40</v>
      </c>
      <c r="P40" s="175" t="s">
        <v>1011</v>
      </c>
      <c r="Q40" s="85" t="s">
        <v>42</v>
      </c>
      <c r="R40" s="86" t="s">
        <v>30</v>
      </c>
      <c r="S40" s="86" t="s">
        <v>31</v>
      </c>
      <c r="T40" s="174" t="s">
        <v>1692</v>
      </c>
      <c r="U40" s="86" t="e">
        <f>VLOOKUP(B40,'[1]CT1'!$B$4:$B$93,1,FALSE)</f>
        <v>#N/A</v>
      </c>
      <c r="V40" s="168"/>
      <c r="W40" s="88" t="str">
        <f>VLOOKUP(B40,'[2]Đơn T10'!$C$193:$C$604,1,FALSE)</f>
        <v>16D100448</v>
      </c>
      <c r="X40" s="172" t="s">
        <v>1010</v>
      </c>
      <c r="Y40" s="87" t="str">
        <f>VLOOKUP(B40,'[2]Đơn T10'!$C$7:$C$620,1,FALSE)</f>
        <v>16D100448</v>
      </c>
      <c r="Z40" s="87">
        <f>VLOOKUP(B40,'[3]DS TN K52,53 T10-21'!$B$11:$D$272,3,FALSE)</f>
        <v>1</v>
      </c>
      <c r="AA40" s="87">
        <f>VLOOKUP(B40,'[3]DS TN K52,53 T10-21'!$B$11:$C$272,2,FALSE)</f>
        <v>1</v>
      </c>
    </row>
    <row r="41" spans="1:27" s="87" customFormat="1" ht="29.25" customHeight="1">
      <c r="A41" s="77">
        <f>IF(B41&lt;&gt;" ",SUBTOTAL(103,B$7:$B41))</f>
        <v>35</v>
      </c>
      <c r="B41" s="81" t="s">
        <v>527</v>
      </c>
      <c r="C41" s="82" t="s">
        <v>197</v>
      </c>
      <c r="D41" s="83" t="s">
        <v>286</v>
      </c>
      <c r="E41" s="84" t="s">
        <v>528</v>
      </c>
      <c r="F41" s="81" t="s">
        <v>38</v>
      </c>
      <c r="G41" s="81" t="s">
        <v>47</v>
      </c>
      <c r="H41" s="81" t="s">
        <v>161</v>
      </c>
      <c r="I41" s="81" t="s">
        <v>161</v>
      </c>
      <c r="J41" s="81" t="s">
        <v>161</v>
      </c>
      <c r="K41" s="95">
        <v>6</v>
      </c>
      <c r="L41" s="96">
        <v>112</v>
      </c>
      <c r="M41" s="96">
        <v>120</v>
      </c>
      <c r="N41" s="97">
        <v>2.5</v>
      </c>
      <c r="O41" s="96" t="s">
        <v>40</v>
      </c>
      <c r="P41" s="175" t="s">
        <v>1011</v>
      </c>
      <c r="Q41" s="85" t="s">
        <v>42</v>
      </c>
      <c r="R41" s="86" t="s">
        <v>30</v>
      </c>
      <c r="S41" s="86" t="s">
        <v>31</v>
      </c>
      <c r="T41" s="174" t="s">
        <v>1692</v>
      </c>
      <c r="U41" s="86" t="e">
        <f>VLOOKUP(B41,'[1]CT1'!$B$4:$B$93,1,FALSE)</f>
        <v>#N/A</v>
      </c>
      <c r="V41" s="168"/>
      <c r="W41" s="88" t="str">
        <f>VLOOKUP(B41,'[2]Đơn T10'!$C$193:$C$604,1,FALSE)</f>
        <v>16D100570</v>
      </c>
      <c r="X41" s="172" t="s">
        <v>1010</v>
      </c>
      <c r="Y41" s="87" t="str">
        <f>VLOOKUP(B41,'[2]Đơn T10'!$C$7:$C$620,1,FALSE)</f>
        <v>16D100570</v>
      </c>
      <c r="Z41" s="87">
        <f>VLOOKUP(B41,'[3]DS TN K52,53 T10-21'!$B$11:$D$272,3,FALSE)</f>
        <v>1</v>
      </c>
      <c r="AA41" s="87">
        <f>VLOOKUP(B41,'[3]DS TN K52,53 T10-21'!$B$11:$C$272,2,FALSE)</f>
        <v>1</v>
      </c>
    </row>
    <row r="42" spans="1:27" s="87" customFormat="1" ht="29.25" customHeight="1">
      <c r="A42" s="77">
        <f>IF(B42&lt;&gt;" ",SUBTOTAL(103,B$7:$B42))</f>
        <v>36</v>
      </c>
      <c r="B42" s="81" t="s">
        <v>529</v>
      </c>
      <c r="C42" s="82" t="s">
        <v>530</v>
      </c>
      <c r="D42" s="83" t="s">
        <v>486</v>
      </c>
      <c r="E42" s="84" t="s">
        <v>531</v>
      </c>
      <c r="F42" s="81" t="s">
        <v>72</v>
      </c>
      <c r="G42" s="81" t="s">
        <v>47</v>
      </c>
      <c r="H42" s="81" t="s">
        <v>161</v>
      </c>
      <c r="I42" s="81" t="s">
        <v>161</v>
      </c>
      <c r="J42" s="81" t="s">
        <v>161</v>
      </c>
      <c r="K42" s="95">
        <v>8.5</v>
      </c>
      <c r="L42" s="96">
        <v>113</v>
      </c>
      <c r="M42" s="96">
        <v>121</v>
      </c>
      <c r="N42" s="97">
        <v>2.59</v>
      </c>
      <c r="O42" s="96" t="s">
        <v>40</v>
      </c>
      <c r="P42" s="175" t="s">
        <v>1011</v>
      </c>
      <c r="Q42" s="85" t="s">
        <v>42</v>
      </c>
      <c r="R42" s="86" t="s">
        <v>30</v>
      </c>
      <c r="S42" s="86" t="s">
        <v>31</v>
      </c>
      <c r="T42" s="174" t="s">
        <v>1692</v>
      </c>
      <c r="U42" s="86" t="e">
        <f>VLOOKUP(B42,'[1]CT1'!$B$4:$B$93,1,FALSE)</f>
        <v>#N/A</v>
      </c>
      <c r="V42" s="168"/>
      <c r="W42" s="88" t="str">
        <f>VLOOKUP(B42,'[2]Đơn T10'!$C$193:$C$604,1,FALSE)</f>
        <v>16D100573</v>
      </c>
      <c r="X42" s="172" t="s">
        <v>1010</v>
      </c>
      <c r="Y42" s="87" t="str">
        <f>VLOOKUP(B42,'[2]Đơn T10'!$C$7:$C$620,1,FALSE)</f>
        <v>16D100573</v>
      </c>
      <c r="Z42" s="87">
        <f>VLOOKUP(B42,'[3]DS TN K52,53 T10-21'!$B$11:$D$272,3,FALSE)</f>
        <v>1</v>
      </c>
      <c r="AA42" s="87">
        <f>VLOOKUP(B42,'[3]DS TN K52,53 T10-21'!$B$11:$C$272,2,FALSE)</f>
        <v>1</v>
      </c>
    </row>
    <row r="43" spans="1:27" s="87" customFormat="1" ht="29.25" customHeight="1">
      <c r="A43" s="77">
        <f>IF(B43&lt;&gt;" ",SUBTOTAL(103,B$7:$B43))</f>
        <v>37</v>
      </c>
      <c r="B43" s="81" t="s">
        <v>43</v>
      </c>
      <c r="C43" s="82" t="s">
        <v>44</v>
      </c>
      <c r="D43" s="83" t="s">
        <v>45</v>
      </c>
      <c r="E43" s="84" t="s">
        <v>46</v>
      </c>
      <c r="F43" s="81" t="s">
        <v>38</v>
      </c>
      <c r="G43" s="81" t="s">
        <v>47</v>
      </c>
      <c r="H43" s="81" t="s">
        <v>161</v>
      </c>
      <c r="I43" s="81" t="s">
        <v>161</v>
      </c>
      <c r="J43" s="81" t="s">
        <v>161</v>
      </c>
      <c r="K43" s="95">
        <v>8</v>
      </c>
      <c r="L43" s="96">
        <v>112</v>
      </c>
      <c r="M43" s="96">
        <v>120</v>
      </c>
      <c r="N43" s="97">
        <v>3.02</v>
      </c>
      <c r="O43" s="96" t="s">
        <v>40</v>
      </c>
      <c r="P43" s="175" t="s">
        <v>41</v>
      </c>
      <c r="Q43" s="85" t="s">
        <v>42</v>
      </c>
      <c r="R43" s="86" t="s">
        <v>30</v>
      </c>
      <c r="S43" s="86" t="s">
        <v>31</v>
      </c>
      <c r="T43" s="174" t="s">
        <v>1692</v>
      </c>
      <c r="U43" s="86" t="e">
        <f>VLOOKUP(B43,'[1]CT1'!$B$4:$B$93,1,FALSE)</f>
        <v>#N/A</v>
      </c>
      <c r="V43" s="168"/>
      <c r="W43" s="88" t="e">
        <f>VLOOKUP(B43,'[2]Đơn T10'!$C$193:$C$604,1,FALSE)</f>
        <v>#N/A</v>
      </c>
      <c r="X43" s="172"/>
      <c r="Y43" s="87" t="str">
        <f>VLOOKUP(B43,'[2]Đơn T10'!$C$7:$C$620,1,FALSE)</f>
        <v>16D100574</v>
      </c>
      <c r="Z43" s="87">
        <f>VLOOKUP(B43,'[3]DS TN K52,53 T10-21'!$B$11:$D$272,3,FALSE)</f>
        <v>1</v>
      </c>
      <c r="AA43" s="87" t="e">
        <f>VLOOKUP(B43,'[3]DS TN K52,53 T10-21'!$B$11:$C$272,2,FALSE)</f>
        <v>#REF!</v>
      </c>
    </row>
    <row r="44" spans="1:27" s="87" customFormat="1" ht="29.25" customHeight="1">
      <c r="A44" s="77">
        <f>IF(B44&lt;&gt;" ",SUBTOTAL(103,B$7:$B44))</f>
        <v>38</v>
      </c>
      <c r="B44" s="81" t="s">
        <v>48</v>
      </c>
      <c r="C44" s="82" t="s">
        <v>49</v>
      </c>
      <c r="D44" s="83" t="s">
        <v>50</v>
      </c>
      <c r="E44" s="84" t="s">
        <v>51</v>
      </c>
      <c r="F44" s="81" t="s">
        <v>38</v>
      </c>
      <c r="G44" s="81" t="s">
        <v>47</v>
      </c>
      <c r="H44" s="81" t="s">
        <v>161</v>
      </c>
      <c r="I44" s="81" t="s">
        <v>161</v>
      </c>
      <c r="J44" s="81" t="s">
        <v>161</v>
      </c>
      <c r="K44" s="95">
        <v>8.5</v>
      </c>
      <c r="L44" s="96">
        <v>112</v>
      </c>
      <c r="M44" s="96">
        <v>120</v>
      </c>
      <c r="N44" s="97">
        <v>3.05</v>
      </c>
      <c r="O44" s="96" t="s">
        <v>40</v>
      </c>
      <c r="P44" s="175" t="s">
        <v>1011</v>
      </c>
      <c r="Q44" s="85" t="s">
        <v>42</v>
      </c>
      <c r="R44" s="86" t="s">
        <v>30</v>
      </c>
      <c r="S44" s="86" t="s">
        <v>31</v>
      </c>
      <c r="T44" s="174" t="s">
        <v>1692</v>
      </c>
      <c r="U44" s="86" t="e">
        <f>VLOOKUP(B44,'[1]CT1'!$B$4:$B$93,1,FALSE)</f>
        <v>#N/A</v>
      </c>
      <c r="V44" s="168"/>
      <c r="W44" s="88" t="str">
        <f>VLOOKUP(B44,'[2]Đơn T10'!$C$193:$C$604,1,FALSE)</f>
        <v>16D100578</v>
      </c>
      <c r="X44" s="172" t="s">
        <v>1010</v>
      </c>
      <c r="Y44" s="87" t="str">
        <f>VLOOKUP(B44,'[2]Đơn T10'!$C$7:$C$620,1,FALSE)</f>
        <v>16D100578</v>
      </c>
      <c r="Z44" s="87">
        <f>VLOOKUP(B44,'[3]DS TN K52,53 T10-21'!$B$11:$D$272,3,FALSE)</f>
        <v>1</v>
      </c>
      <c r="AA44" s="87">
        <f>VLOOKUP(B44,'[3]DS TN K52,53 T10-21'!$B$11:$C$272,2,FALSE)</f>
        <v>1</v>
      </c>
    </row>
    <row r="45" spans="1:27" s="87" customFormat="1" ht="29.25" customHeight="1">
      <c r="A45" s="77">
        <f>IF(B45&lt;&gt;" ",SUBTOTAL(103,B$7:$B45))</f>
        <v>39</v>
      </c>
      <c r="B45" s="81" t="s">
        <v>532</v>
      </c>
      <c r="C45" s="82" t="s">
        <v>53</v>
      </c>
      <c r="D45" s="83" t="s">
        <v>68</v>
      </c>
      <c r="E45" s="84" t="s">
        <v>533</v>
      </c>
      <c r="F45" s="81" t="s">
        <v>38</v>
      </c>
      <c r="G45" s="81" t="s">
        <v>47</v>
      </c>
      <c r="H45" s="81" t="s">
        <v>161</v>
      </c>
      <c r="I45" s="81" t="s">
        <v>161</v>
      </c>
      <c r="J45" s="81" t="s">
        <v>161</v>
      </c>
      <c r="K45" s="95">
        <v>8</v>
      </c>
      <c r="L45" s="96">
        <v>112</v>
      </c>
      <c r="M45" s="96">
        <v>120</v>
      </c>
      <c r="N45" s="97">
        <v>2.77</v>
      </c>
      <c r="O45" s="96" t="s">
        <v>40</v>
      </c>
      <c r="P45" s="175" t="s">
        <v>1011</v>
      </c>
      <c r="Q45" s="85" t="s">
        <v>42</v>
      </c>
      <c r="R45" s="86" t="s">
        <v>30</v>
      </c>
      <c r="S45" s="86" t="s">
        <v>31</v>
      </c>
      <c r="T45" s="174" t="s">
        <v>1692</v>
      </c>
      <c r="U45" s="86" t="e">
        <f>VLOOKUP(B45,'[1]CT1'!$B$4:$B$93,1,FALSE)</f>
        <v>#N/A</v>
      </c>
      <c r="V45" s="168"/>
      <c r="W45" s="88" t="str">
        <f>VLOOKUP(B45,'[2]Đơn T10'!$C$193:$C$604,1,FALSE)</f>
        <v>16D100581</v>
      </c>
      <c r="X45" s="172" t="s">
        <v>1010</v>
      </c>
      <c r="Y45" s="87" t="str">
        <f>VLOOKUP(B45,'[2]Đơn T10'!$C$7:$C$620,1,FALSE)</f>
        <v>16D100581</v>
      </c>
      <c r="Z45" s="87">
        <f>VLOOKUP(B45,'[3]DS TN K52,53 T10-21'!$B$11:$D$272,3,FALSE)</f>
        <v>1</v>
      </c>
      <c r="AA45" s="87">
        <f>VLOOKUP(B45,'[3]DS TN K52,53 T10-21'!$B$11:$C$272,2,FALSE)</f>
        <v>1</v>
      </c>
    </row>
    <row r="46" spans="1:27" s="87" customFormat="1" ht="29.25" customHeight="1">
      <c r="A46" s="77">
        <f>IF(B46&lt;&gt;" ",SUBTOTAL(103,B$7:$B46))</f>
        <v>40</v>
      </c>
      <c r="B46" s="81" t="s">
        <v>534</v>
      </c>
      <c r="C46" s="82" t="s">
        <v>377</v>
      </c>
      <c r="D46" s="83" t="s">
        <v>370</v>
      </c>
      <c r="E46" s="84" t="s">
        <v>535</v>
      </c>
      <c r="F46" s="81" t="s">
        <v>38</v>
      </c>
      <c r="G46" s="81" t="s">
        <v>47</v>
      </c>
      <c r="H46" s="81" t="s">
        <v>161</v>
      </c>
      <c r="I46" s="81" t="s">
        <v>161</v>
      </c>
      <c r="J46" s="81" t="s">
        <v>161</v>
      </c>
      <c r="K46" s="95">
        <v>8.8</v>
      </c>
      <c r="L46" s="96">
        <v>112</v>
      </c>
      <c r="M46" s="96">
        <v>120</v>
      </c>
      <c r="N46" s="97">
        <v>3.38</v>
      </c>
      <c r="O46" s="96" t="s">
        <v>66</v>
      </c>
      <c r="P46" s="175" t="s">
        <v>1011</v>
      </c>
      <c r="Q46" s="85" t="s">
        <v>42</v>
      </c>
      <c r="R46" s="86" t="s">
        <v>30</v>
      </c>
      <c r="S46" s="86" t="s">
        <v>31</v>
      </c>
      <c r="T46" s="174" t="s">
        <v>1692</v>
      </c>
      <c r="U46" s="86" t="e">
        <f>VLOOKUP(B46,'[1]CT1'!$B$4:$B$93,1,FALSE)</f>
        <v>#N/A</v>
      </c>
      <c r="V46" s="168"/>
      <c r="W46" s="88" t="str">
        <f>VLOOKUP(B46,'[2]Đơn T10'!$C$193:$C$604,1,FALSE)</f>
        <v>16D100587</v>
      </c>
      <c r="X46" s="172" t="s">
        <v>1010</v>
      </c>
      <c r="Y46" s="87" t="str">
        <f>VLOOKUP(B46,'[2]Đơn T10'!$C$7:$C$620,1,FALSE)</f>
        <v>16D100587</v>
      </c>
      <c r="Z46" s="87">
        <f>VLOOKUP(B46,'[3]DS TN K52,53 T10-21'!$B$11:$D$272,3,FALSE)</f>
        <v>1</v>
      </c>
      <c r="AA46" s="87">
        <f>VLOOKUP(B46,'[3]DS TN K52,53 T10-21'!$B$11:$C$272,2,FALSE)</f>
        <v>1</v>
      </c>
    </row>
    <row r="47" spans="1:27" s="87" customFormat="1" ht="29.25" customHeight="1">
      <c r="A47" s="77">
        <f>IF(B47&lt;&gt;" ",SUBTOTAL(103,B$7:$B47))</f>
        <v>41</v>
      </c>
      <c r="B47" s="81" t="s">
        <v>52</v>
      </c>
      <c r="C47" s="82" t="s">
        <v>53</v>
      </c>
      <c r="D47" s="83" t="s">
        <v>54</v>
      </c>
      <c r="E47" s="84" t="s">
        <v>55</v>
      </c>
      <c r="F47" s="81" t="s">
        <v>38</v>
      </c>
      <c r="G47" s="81" t="s">
        <v>56</v>
      </c>
      <c r="H47" s="81" t="s">
        <v>161</v>
      </c>
      <c r="I47" s="81" t="s">
        <v>161</v>
      </c>
      <c r="J47" s="81" t="s">
        <v>161</v>
      </c>
      <c r="K47" s="95">
        <v>8</v>
      </c>
      <c r="L47" s="96">
        <v>112</v>
      </c>
      <c r="M47" s="96">
        <v>120</v>
      </c>
      <c r="N47" s="97">
        <v>2.75</v>
      </c>
      <c r="O47" s="96" t="s">
        <v>40</v>
      </c>
      <c r="P47" s="175" t="s">
        <v>1011</v>
      </c>
      <c r="Q47" s="85" t="s">
        <v>42</v>
      </c>
      <c r="R47" s="86" t="s">
        <v>30</v>
      </c>
      <c r="S47" s="86" t="s">
        <v>31</v>
      </c>
      <c r="T47" s="174" t="s">
        <v>1692</v>
      </c>
      <c r="U47" s="86" t="e">
        <f>VLOOKUP(B47,'[1]CT1'!$B$4:$B$93,1,FALSE)</f>
        <v>#N/A</v>
      </c>
      <c r="V47" s="168"/>
      <c r="W47" s="88" t="str">
        <f>VLOOKUP(B47,'[2]Đơn T10'!$C$193:$C$604,1,FALSE)</f>
        <v>16D100648</v>
      </c>
      <c r="X47" s="172" t="s">
        <v>1010</v>
      </c>
      <c r="Y47" s="87" t="str">
        <f>VLOOKUP(B47,'[2]Đơn T10'!$C$7:$C$620,1,FALSE)</f>
        <v>16D100648</v>
      </c>
      <c r="Z47" s="87">
        <f>VLOOKUP(B47,'[3]DS TN K52,53 T10-21'!$B$11:$D$272,3,FALSE)</f>
        <v>1</v>
      </c>
      <c r="AA47" s="87">
        <f>VLOOKUP(B47,'[3]DS TN K52,53 T10-21'!$B$11:$C$272,2,FALSE)</f>
        <v>1</v>
      </c>
    </row>
    <row r="48" spans="1:27" s="87" customFormat="1" ht="29.25" customHeight="1">
      <c r="A48" s="77">
        <f>IF(B48&lt;&gt;" ",SUBTOTAL(103,B$7:$B48))</f>
        <v>42</v>
      </c>
      <c r="B48" s="81" t="s">
        <v>57</v>
      </c>
      <c r="C48" s="82" t="s">
        <v>58</v>
      </c>
      <c r="D48" s="83" t="s">
        <v>59</v>
      </c>
      <c r="E48" s="84" t="s">
        <v>60</v>
      </c>
      <c r="F48" s="81" t="s">
        <v>38</v>
      </c>
      <c r="G48" s="81" t="s">
        <v>56</v>
      </c>
      <c r="H48" s="81" t="s">
        <v>161</v>
      </c>
      <c r="I48" s="81" t="s">
        <v>161</v>
      </c>
      <c r="J48" s="81" t="s">
        <v>161</v>
      </c>
      <c r="K48" s="95">
        <v>8.5</v>
      </c>
      <c r="L48" s="96">
        <v>112</v>
      </c>
      <c r="M48" s="96">
        <v>120</v>
      </c>
      <c r="N48" s="97">
        <v>2.33</v>
      </c>
      <c r="O48" s="96" t="s">
        <v>169</v>
      </c>
      <c r="P48" s="175" t="s">
        <v>41</v>
      </c>
      <c r="Q48" s="85" t="s">
        <v>42</v>
      </c>
      <c r="R48" s="86" t="s">
        <v>30</v>
      </c>
      <c r="S48" s="86" t="s">
        <v>31</v>
      </c>
      <c r="T48" s="174" t="s">
        <v>1692</v>
      </c>
      <c r="U48" s="86" t="e">
        <f>VLOOKUP(B48,'[1]CT1'!$B$4:$B$93,1,FALSE)</f>
        <v>#N/A</v>
      </c>
      <c r="V48" s="168"/>
      <c r="W48" s="88" t="e">
        <f>VLOOKUP(B48,'[2]Đơn T10'!$C$193:$C$604,1,FALSE)</f>
        <v>#N/A</v>
      </c>
      <c r="X48" s="172"/>
      <c r="Y48" s="87" t="str">
        <f>VLOOKUP(B48,'[2]Đơn T10'!$C$7:$C$620,1,FALSE)</f>
        <v>16D100650</v>
      </c>
      <c r="Z48" s="87">
        <f>VLOOKUP(B48,'[3]DS TN K52,53 T10-21'!$B$11:$D$272,3,FALSE)</f>
        <v>1</v>
      </c>
      <c r="AA48" s="87" t="e">
        <f>VLOOKUP(B48,'[3]DS TN K52,53 T10-21'!$B$11:$C$272,2,FALSE)</f>
        <v>#REF!</v>
      </c>
    </row>
    <row r="49" spans="1:27" s="87" customFormat="1" ht="29.25" customHeight="1">
      <c r="A49" s="77">
        <f>IF(B49&lt;&gt;" ",SUBTOTAL(103,B$7:$B49))</f>
        <v>43</v>
      </c>
      <c r="B49" s="81" t="s">
        <v>536</v>
      </c>
      <c r="C49" s="82" t="s">
        <v>537</v>
      </c>
      <c r="D49" s="83" t="s">
        <v>137</v>
      </c>
      <c r="E49" s="84" t="s">
        <v>538</v>
      </c>
      <c r="F49" s="81" t="s">
        <v>38</v>
      </c>
      <c r="G49" s="81" t="s">
        <v>56</v>
      </c>
      <c r="H49" s="81" t="s">
        <v>161</v>
      </c>
      <c r="I49" s="81" t="s">
        <v>161</v>
      </c>
      <c r="J49" s="81" t="s">
        <v>161</v>
      </c>
      <c r="K49" s="95">
        <v>8.5</v>
      </c>
      <c r="L49" s="96">
        <v>112</v>
      </c>
      <c r="M49" s="96">
        <v>120</v>
      </c>
      <c r="N49" s="97">
        <v>3.11</v>
      </c>
      <c r="O49" s="96" t="s">
        <v>40</v>
      </c>
      <c r="P49" s="175" t="s">
        <v>1011</v>
      </c>
      <c r="Q49" s="85" t="s">
        <v>42</v>
      </c>
      <c r="R49" s="86" t="s">
        <v>30</v>
      </c>
      <c r="S49" s="86" t="s">
        <v>31</v>
      </c>
      <c r="T49" s="174" t="s">
        <v>1692</v>
      </c>
      <c r="U49" s="86" t="e">
        <f>VLOOKUP(B49,'[1]CT1'!$B$4:$B$93,1,FALSE)</f>
        <v>#N/A</v>
      </c>
      <c r="V49" s="168"/>
      <c r="W49" s="88" t="str">
        <f>VLOOKUP(B49,'[2]Đơn T10'!$C$193:$C$604,1,FALSE)</f>
        <v>16D100655</v>
      </c>
      <c r="X49" s="172" t="s">
        <v>1010</v>
      </c>
      <c r="Y49" s="87" t="str">
        <f>VLOOKUP(B49,'[2]Đơn T10'!$C$7:$C$620,1,FALSE)</f>
        <v>16D100655</v>
      </c>
      <c r="Z49" s="87">
        <f>VLOOKUP(B49,'[3]DS TN K52,53 T10-21'!$B$11:$D$272,3,FALSE)</f>
        <v>1</v>
      </c>
      <c r="AA49" s="87">
        <f>VLOOKUP(B49,'[3]DS TN K52,53 T10-21'!$B$11:$C$272,2,FALSE)</f>
        <v>1</v>
      </c>
    </row>
    <row r="50" spans="1:27" s="87" customFormat="1" ht="25.5" customHeight="1">
      <c r="A50" s="77">
        <f>IF(B50&lt;&gt;" ",SUBTOTAL(103,B$7:$B50))</f>
        <v>44</v>
      </c>
      <c r="B50" s="81" t="s">
        <v>539</v>
      </c>
      <c r="C50" s="82" t="s">
        <v>540</v>
      </c>
      <c r="D50" s="83" t="s">
        <v>311</v>
      </c>
      <c r="E50" s="84" t="s">
        <v>361</v>
      </c>
      <c r="F50" s="81" t="s">
        <v>38</v>
      </c>
      <c r="G50" s="81" t="s">
        <v>65</v>
      </c>
      <c r="H50" s="81" t="s">
        <v>161</v>
      </c>
      <c r="I50" s="81" t="s">
        <v>161</v>
      </c>
      <c r="J50" s="81" t="s">
        <v>161</v>
      </c>
      <c r="K50" s="95">
        <v>8.6</v>
      </c>
      <c r="L50" s="96">
        <v>112</v>
      </c>
      <c r="M50" s="96">
        <v>120</v>
      </c>
      <c r="N50" s="97">
        <v>2.89</v>
      </c>
      <c r="O50" s="96" t="s">
        <v>40</v>
      </c>
      <c r="P50" s="175" t="s">
        <v>1011</v>
      </c>
      <c r="Q50" s="85" t="s">
        <v>67</v>
      </c>
      <c r="R50" s="86" t="s">
        <v>399</v>
      </c>
      <c r="S50" s="89" t="s">
        <v>402</v>
      </c>
      <c r="T50" s="174" t="s">
        <v>1691</v>
      </c>
      <c r="U50" s="86" t="e">
        <f>VLOOKUP(B50,'[1]CT1'!$B$4:$B$93,1,FALSE)</f>
        <v>#N/A</v>
      </c>
      <c r="V50" s="168"/>
      <c r="W50" s="88" t="str">
        <f>VLOOKUP(B50,'[2]Đơn T10'!$C$193:$C$604,1,FALSE)</f>
        <v>15D110012</v>
      </c>
      <c r="X50" s="172" t="s">
        <v>1010</v>
      </c>
      <c r="Y50" s="87" t="str">
        <f>VLOOKUP(B50,'[2]Đơn T10'!$C$7:$C$620,1,FALSE)</f>
        <v>15D110012</v>
      </c>
      <c r="Z50" s="87">
        <f>VLOOKUP(B50,'[3]DS TN K52,53 T10-21'!$B$11:$D$272,3,FALSE)</f>
        <v>1</v>
      </c>
      <c r="AA50" s="87">
        <f>VLOOKUP(B50,'[3]DS TN K52,53 T10-21'!$B$11:$C$272,2,FALSE)</f>
        <v>1</v>
      </c>
    </row>
    <row r="51" spans="1:27" s="87" customFormat="1" ht="25.5" customHeight="1">
      <c r="A51" s="77">
        <f>IF(B51&lt;&gt;" ",SUBTOTAL(103,B$7:$B51))</f>
        <v>45</v>
      </c>
      <c r="B51" s="81" t="s">
        <v>541</v>
      </c>
      <c r="C51" s="82" t="s">
        <v>334</v>
      </c>
      <c r="D51" s="83" t="s">
        <v>201</v>
      </c>
      <c r="E51" s="84" t="s">
        <v>542</v>
      </c>
      <c r="F51" s="81" t="s">
        <v>38</v>
      </c>
      <c r="G51" s="81" t="s">
        <v>65</v>
      </c>
      <c r="H51" s="81" t="s">
        <v>161</v>
      </c>
      <c r="I51" s="81" t="s">
        <v>161</v>
      </c>
      <c r="J51" s="81" t="s">
        <v>161</v>
      </c>
      <c r="K51" s="95">
        <v>8.6</v>
      </c>
      <c r="L51" s="96">
        <v>112</v>
      </c>
      <c r="M51" s="96">
        <v>120</v>
      </c>
      <c r="N51" s="97">
        <v>3.03</v>
      </c>
      <c r="O51" s="96" t="s">
        <v>40</v>
      </c>
      <c r="P51" s="175" t="s">
        <v>41</v>
      </c>
      <c r="Q51" s="85" t="s">
        <v>67</v>
      </c>
      <c r="R51" s="86" t="s">
        <v>399</v>
      </c>
      <c r="S51" s="89" t="s">
        <v>402</v>
      </c>
      <c r="T51" s="174" t="s">
        <v>1691</v>
      </c>
      <c r="U51" s="86" t="e">
        <f>VLOOKUP(B51,'[1]CT1'!$B$4:$B$93,1,FALSE)</f>
        <v>#N/A</v>
      </c>
      <c r="V51" s="168"/>
      <c r="W51" s="88" t="e">
        <f>VLOOKUP(B51,'[2]Đơn T10'!$C$193:$C$604,1,FALSE)</f>
        <v>#N/A</v>
      </c>
      <c r="X51" s="172"/>
      <c r="Y51" s="87" t="str">
        <f>VLOOKUP(B51,'[2]Đơn T10'!$C$7:$C$620,1,FALSE)</f>
        <v>16D110017</v>
      </c>
      <c r="Z51" s="87">
        <f>VLOOKUP(B51,'[3]DS TN K52,53 T10-21'!$B$11:$D$272,3,FALSE)</f>
        <v>1</v>
      </c>
      <c r="AA51" s="87" t="e">
        <f>VLOOKUP(B51,'[3]DS TN K52,53 T10-21'!$B$11:$C$272,2,FALSE)</f>
        <v>#REF!</v>
      </c>
    </row>
    <row r="52" spans="1:27" s="87" customFormat="1" ht="25.5" customHeight="1">
      <c r="A52" s="77">
        <f>IF(B52&lt;&gt;" ",SUBTOTAL(103,B$7:$B52))</f>
        <v>46</v>
      </c>
      <c r="B52" s="81" t="s">
        <v>543</v>
      </c>
      <c r="C52" s="82" t="s">
        <v>544</v>
      </c>
      <c r="D52" s="83" t="s">
        <v>286</v>
      </c>
      <c r="E52" s="84" t="s">
        <v>545</v>
      </c>
      <c r="F52" s="81" t="s">
        <v>38</v>
      </c>
      <c r="G52" s="81" t="s">
        <v>65</v>
      </c>
      <c r="H52" s="81" t="s">
        <v>161</v>
      </c>
      <c r="I52" s="81" t="s">
        <v>161</v>
      </c>
      <c r="J52" s="81" t="s">
        <v>161</v>
      </c>
      <c r="K52" s="95">
        <v>8.6</v>
      </c>
      <c r="L52" s="96">
        <v>112</v>
      </c>
      <c r="M52" s="96">
        <v>120</v>
      </c>
      <c r="N52" s="97">
        <v>3.16</v>
      </c>
      <c r="O52" s="96" t="s">
        <v>40</v>
      </c>
      <c r="P52" s="175" t="s">
        <v>1011</v>
      </c>
      <c r="Q52" s="85" t="s">
        <v>67</v>
      </c>
      <c r="R52" s="86" t="s">
        <v>399</v>
      </c>
      <c r="S52" s="89" t="s">
        <v>402</v>
      </c>
      <c r="T52" s="174" t="s">
        <v>1691</v>
      </c>
      <c r="U52" s="86" t="e">
        <f>VLOOKUP(B52,'[1]CT1'!$B$4:$B$93,1,FALSE)</f>
        <v>#N/A</v>
      </c>
      <c r="V52" s="168"/>
      <c r="W52" s="88" t="str">
        <f>VLOOKUP(B52,'[2]Đơn T10'!$C$193:$C$604,1,FALSE)</f>
        <v>16D110022</v>
      </c>
      <c r="X52" s="172" t="s">
        <v>1010</v>
      </c>
      <c r="Y52" s="87" t="str">
        <f>VLOOKUP(B52,'[2]Đơn T10'!$C$7:$C$620,1,FALSE)</f>
        <v>16D110022</v>
      </c>
      <c r="Z52" s="87">
        <f>VLOOKUP(B52,'[3]DS TN K52,53 T10-21'!$B$11:$D$272,3,FALSE)</f>
        <v>1</v>
      </c>
      <c r="AA52" s="87">
        <f>VLOOKUP(B52,'[3]DS TN K52,53 T10-21'!$B$11:$C$272,2,FALSE)</f>
        <v>1</v>
      </c>
    </row>
    <row r="53" spans="1:27" s="87" customFormat="1" ht="25.5" customHeight="1">
      <c r="A53" s="77">
        <f>IF(B53&lt;&gt;" ",SUBTOTAL(103,B$7:$B53))</f>
        <v>47</v>
      </c>
      <c r="B53" s="81" t="s">
        <v>61</v>
      </c>
      <c r="C53" s="82" t="s">
        <v>62</v>
      </c>
      <c r="D53" s="83" t="s">
        <v>63</v>
      </c>
      <c r="E53" s="84" t="s">
        <v>64</v>
      </c>
      <c r="F53" s="81" t="s">
        <v>38</v>
      </c>
      <c r="G53" s="81" t="s">
        <v>65</v>
      </c>
      <c r="H53" s="81" t="s">
        <v>161</v>
      </c>
      <c r="I53" s="81" t="s">
        <v>161</v>
      </c>
      <c r="J53" s="81" t="s">
        <v>161</v>
      </c>
      <c r="K53" s="95">
        <v>9.3</v>
      </c>
      <c r="L53" s="96">
        <v>112</v>
      </c>
      <c r="M53" s="96">
        <v>120</v>
      </c>
      <c r="N53" s="97">
        <v>3.42</v>
      </c>
      <c r="O53" s="96" t="s">
        <v>66</v>
      </c>
      <c r="P53" s="175" t="s">
        <v>1011</v>
      </c>
      <c r="Q53" s="85" t="s">
        <v>67</v>
      </c>
      <c r="R53" s="86" t="s">
        <v>399</v>
      </c>
      <c r="S53" s="89" t="s">
        <v>402</v>
      </c>
      <c r="T53" s="174" t="s">
        <v>1691</v>
      </c>
      <c r="U53" s="86" t="e">
        <f>VLOOKUP(B53,'[1]CT1'!$B$4:$B$93,1,FALSE)</f>
        <v>#N/A</v>
      </c>
      <c r="V53" s="168"/>
      <c r="W53" s="88" t="str">
        <f>VLOOKUP(B53,'[2]Đơn T10'!$C$193:$C$604,1,FALSE)</f>
        <v>16D110042</v>
      </c>
      <c r="X53" s="172" t="s">
        <v>1010</v>
      </c>
      <c r="Y53" s="87" t="str">
        <f>VLOOKUP(B53,'[2]Đơn T10'!$C$7:$C$620,1,FALSE)</f>
        <v>16D110042</v>
      </c>
      <c r="Z53" s="87">
        <f>VLOOKUP(B53,'[3]DS TN K52,53 T10-21'!$B$11:$D$272,3,FALSE)</f>
        <v>1</v>
      </c>
      <c r="AA53" s="87">
        <f>VLOOKUP(B53,'[3]DS TN K52,53 T10-21'!$B$11:$C$272,2,FALSE)</f>
        <v>1</v>
      </c>
    </row>
    <row r="54" spans="1:27" s="87" customFormat="1" ht="25.5" customHeight="1">
      <c r="A54" s="77">
        <f>IF(B54&lt;&gt;" ",SUBTOTAL(103,B$7:$B54))</f>
        <v>48</v>
      </c>
      <c r="B54" s="81" t="s">
        <v>546</v>
      </c>
      <c r="C54" s="82" t="s">
        <v>547</v>
      </c>
      <c r="D54" s="83" t="s">
        <v>476</v>
      </c>
      <c r="E54" s="84" t="s">
        <v>548</v>
      </c>
      <c r="F54" s="81" t="s">
        <v>38</v>
      </c>
      <c r="G54" s="81" t="s">
        <v>549</v>
      </c>
      <c r="H54" s="81" t="s">
        <v>161</v>
      </c>
      <c r="I54" s="81" t="s">
        <v>161</v>
      </c>
      <c r="J54" s="81" t="s">
        <v>161</v>
      </c>
      <c r="K54" s="95">
        <v>9</v>
      </c>
      <c r="L54" s="96">
        <v>112</v>
      </c>
      <c r="M54" s="96">
        <v>120</v>
      </c>
      <c r="N54" s="97">
        <v>2.71</v>
      </c>
      <c r="O54" s="96" t="s">
        <v>40</v>
      </c>
      <c r="P54" s="175" t="s">
        <v>1011</v>
      </c>
      <c r="Q54" s="85" t="s">
        <v>67</v>
      </c>
      <c r="R54" s="86" t="s">
        <v>399</v>
      </c>
      <c r="S54" s="89" t="s">
        <v>402</v>
      </c>
      <c r="T54" s="174" t="s">
        <v>1691</v>
      </c>
      <c r="U54" s="86" t="e">
        <f>VLOOKUP(B54,'[1]CT1'!$B$4:$B$93,1,FALSE)</f>
        <v>#N/A</v>
      </c>
      <c r="V54" s="168"/>
      <c r="W54" s="88" t="str">
        <f>VLOOKUP(B54,'[2]Đơn T10'!$C$193:$C$604,1,FALSE)</f>
        <v>16D110099</v>
      </c>
      <c r="X54" s="172" t="s">
        <v>1010</v>
      </c>
      <c r="Y54" s="87" t="str">
        <f>VLOOKUP(B54,'[2]Đơn T10'!$C$7:$C$620,1,FALSE)</f>
        <v>16D110099</v>
      </c>
      <c r="Z54" s="87">
        <f>VLOOKUP(B54,'[3]DS TN K52,53 T10-21'!$B$11:$D$272,3,FALSE)</f>
        <v>1</v>
      </c>
      <c r="AA54" s="87">
        <f>VLOOKUP(B54,'[3]DS TN K52,53 T10-21'!$B$11:$C$272,2,FALSE)</f>
        <v>1</v>
      </c>
    </row>
    <row r="55" spans="1:27" s="87" customFormat="1" ht="25.5" customHeight="1">
      <c r="A55" s="77">
        <f>IF(B55&lt;&gt;" ",SUBTOTAL(103,B$7:$B55))</f>
        <v>49</v>
      </c>
      <c r="B55" s="81" t="s">
        <v>551</v>
      </c>
      <c r="C55" s="82" t="s">
        <v>552</v>
      </c>
      <c r="D55" s="83" t="s">
        <v>354</v>
      </c>
      <c r="E55" s="84" t="s">
        <v>121</v>
      </c>
      <c r="F55" s="81" t="s">
        <v>38</v>
      </c>
      <c r="G55" s="81" t="s">
        <v>550</v>
      </c>
      <c r="H55" s="81" t="s">
        <v>161</v>
      </c>
      <c r="I55" s="81" t="s">
        <v>161</v>
      </c>
      <c r="J55" s="81" t="s">
        <v>161</v>
      </c>
      <c r="K55" s="95">
        <v>8.7</v>
      </c>
      <c r="L55" s="96">
        <v>112</v>
      </c>
      <c r="M55" s="96">
        <v>120</v>
      </c>
      <c r="N55" s="97">
        <v>2.91</v>
      </c>
      <c r="O55" s="96" t="s">
        <v>40</v>
      </c>
      <c r="P55" s="175" t="s">
        <v>41</v>
      </c>
      <c r="Q55" s="85" t="s">
        <v>67</v>
      </c>
      <c r="R55" s="86" t="s">
        <v>399</v>
      </c>
      <c r="S55" s="89" t="s">
        <v>402</v>
      </c>
      <c r="T55" s="174" t="s">
        <v>1691</v>
      </c>
      <c r="U55" s="86" t="e">
        <f>VLOOKUP(B55,'[1]CT1'!$B$4:$B$93,1,FALSE)</f>
        <v>#N/A</v>
      </c>
      <c r="V55" s="168"/>
      <c r="W55" s="88" t="e">
        <f>VLOOKUP(B55,'[2]Đơn T10'!$C$193:$C$604,1,FALSE)</f>
        <v>#N/A</v>
      </c>
      <c r="X55" s="172"/>
      <c r="Y55" s="87" t="str">
        <f>VLOOKUP(B55,'[2]Đơn T10'!$C$7:$C$620,1,FALSE)</f>
        <v>16D110201</v>
      </c>
      <c r="Z55" s="87">
        <f>VLOOKUP(B55,'[3]DS TN K52,53 T10-21'!$B$11:$D$272,3,FALSE)</f>
        <v>1</v>
      </c>
      <c r="AA55" s="87" t="e">
        <f>VLOOKUP(B55,'[3]DS TN K52,53 T10-21'!$B$11:$C$272,2,FALSE)</f>
        <v>#REF!</v>
      </c>
    </row>
    <row r="56" spans="1:27" s="87" customFormat="1" ht="25.5" customHeight="1">
      <c r="A56" s="77">
        <f>IF(B56&lt;&gt;" ",SUBTOTAL(103,B$7:$B56))</f>
        <v>50</v>
      </c>
      <c r="B56" s="81" t="s">
        <v>553</v>
      </c>
      <c r="C56" s="82" t="s">
        <v>554</v>
      </c>
      <c r="D56" s="83" t="s">
        <v>267</v>
      </c>
      <c r="E56" s="84" t="s">
        <v>555</v>
      </c>
      <c r="F56" s="81" t="s">
        <v>38</v>
      </c>
      <c r="G56" s="81" t="s">
        <v>550</v>
      </c>
      <c r="H56" s="81" t="s">
        <v>161</v>
      </c>
      <c r="I56" s="81" t="s">
        <v>161</v>
      </c>
      <c r="J56" s="81" t="s">
        <v>161</v>
      </c>
      <c r="K56" s="95">
        <v>8.6</v>
      </c>
      <c r="L56" s="96">
        <v>112</v>
      </c>
      <c r="M56" s="96">
        <v>120</v>
      </c>
      <c r="N56" s="97">
        <v>2.47</v>
      </c>
      <c r="O56" s="96" t="s">
        <v>169</v>
      </c>
      <c r="P56" s="175" t="s">
        <v>1011</v>
      </c>
      <c r="Q56" s="85" t="s">
        <v>67</v>
      </c>
      <c r="R56" s="86" t="s">
        <v>399</v>
      </c>
      <c r="S56" s="89" t="s">
        <v>402</v>
      </c>
      <c r="T56" s="174" t="s">
        <v>1691</v>
      </c>
      <c r="U56" s="86" t="e">
        <f>VLOOKUP(B56,'[1]CT1'!$B$4:$B$93,1,FALSE)</f>
        <v>#N/A</v>
      </c>
      <c r="V56" s="168"/>
      <c r="W56" s="88" t="str">
        <f>VLOOKUP(B56,'[2]Đơn T10'!$C$193:$C$604,1,FALSE)</f>
        <v>16D110213</v>
      </c>
      <c r="X56" s="172" t="s">
        <v>1010</v>
      </c>
      <c r="Y56" s="87" t="str">
        <f>VLOOKUP(B56,'[2]Đơn T10'!$C$7:$C$620,1,FALSE)</f>
        <v>16D110213</v>
      </c>
      <c r="Z56" s="87">
        <f>VLOOKUP(B56,'[3]DS TN K52,53 T10-21'!$B$11:$D$272,3,FALSE)</f>
        <v>1</v>
      </c>
      <c r="AA56" s="87">
        <f>VLOOKUP(B56,'[3]DS TN K52,53 T10-21'!$B$11:$C$272,2,FALSE)</f>
        <v>1</v>
      </c>
    </row>
    <row r="57" spans="1:28" s="87" customFormat="1" ht="25.5" customHeight="1">
      <c r="A57" s="77">
        <f>IF(B57&lt;&gt;" ",SUBTOTAL(103,B$7:$B57))</f>
        <v>51</v>
      </c>
      <c r="B57" s="81" t="s">
        <v>992</v>
      </c>
      <c r="C57" s="82" t="s">
        <v>537</v>
      </c>
      <c r="D57" s="83" t="s">
        <v>166</v>
      </c>
      <c r="E57" s="84" t="s">
        <v>993</v>
      </c>
      <c r="F57" s="81" t="s">
        <v>38</v>
      </c>
      <c r="G57" s="81" t="s">
        <v>558</v>
      </c>
      <c r="H57" s="81" t="s">
        <v>161</v>
      </c>
      <c r="I57" s="81" t="s">
        <v>161</v>
      </c>
      <c r="J57" s="81" t="s">
        <v>161</v>
      </c>
      <c r="K57" s="95">
        <v>9</v>
      </c>
      <c r="L57" s="96">
        <v>112</v>
      </c>
      <c r="M57" s="96">
        <v>120</v>
      </c>
      <c r="N57" s="97">
        <v>2.91</v>
      </c>
      <c r="O57" s="96" t="s">
        <v>40</v>
      </c>
      <c r="P57" s="175" t="s">
        <v>1011</v>
      </c>
      <c r="Q57" s="85" t="s">
        <v>70</v>
      </c>
      <c r="R57" s="86" t="s">
        <v>401</v>
      </c>
      <c r="S57" s="89" t="s">
        <v>404</v>
      </c>
      <c r="T57" s="174" t="s">
        <v>1690</v>
      </c>
      <c r="U57" s="86" t="e">
        <f>VLOOKUP(B57,'[1]CT1'!$B$4:$B$93,1,FALSE)</f>
        <v>#N/A</v>
      </c>
      <c r="V57" s="168"/>
      <c r="W57" s="88" t="str">
        <f>VLOOKUP(B57,'[2]Đơn T10'!$C$193:$C$604,1,FALSE)</f>
        <v>16D250147</v>
      </c>
      <c r="X57" s="172" t="s">
        <v>1010</v>
      </c>
      <c r="Y57" s="87" t="str">
        <f>VLOOKUP(B57,'[2]Đơn T10'!$C$7:$C$620,1,FALSE)</f>
        <v>16D250147</v>
      </c>
      <c r="Z57" s="87">
        <f>VLOOKUP(B57,'[3]DS TN K52,53 T10-21'!$B$11:$D$272,3,FALSE)</f>
        <v>1</v>
      </c>
      <c r="AA57" s="87">
        <f>VLOOKUP(B57,'[3]DS TN K52,53 T10-21'!$B$11:$C$272,2,FALSE)</f>
        <v>1</v>
      </c>
      <c r="AB57" s="168" t="s">
        <v>1007</v>
      </c>
    </row>
    <row r="58" spans="1:27" s="87" customFormat="1" ht="25.5" customHeight="1">
      <c r="A58" s="77">
        <f>IF(B58&lt;&gt;" ",SUBTOTAL(103,B$7:$B58))</f>
        <v>52</v>
      </c>
      <c r="B58" s="81" t="s">
        <v>556</v>
      </c>
      <c r="C58" s="82" t="s">
        <v>557</v>
      </c>
      <c r="D58" s="83" t="s">
        <v>45</v>
      </c>
      <c r="E58" s="84" t="s">
        <v>107</v>
      </c>
      <c r="F58" s="81" t="s">
        <v>38</v>
      </c>
      <c r="G58" s="81" t="s">
        <v>558</v>
      </c>
      <c r="H58" s="81" t="s">
        <v>161</v>
      </c>
      <c r="I58" s="81" t="s">
        <v>161</v>
      </c>
      <c r="J58" s="81" t="s">
        <v>161</v>
      </c>
      <c r="K58" s="95">
        <v>8.6</v>
      </c>
      <c r="L58" s="96">
        <v>112</v>
      </c>
      <c r="M58" s="96">
        <v>120</v>
      </c>
      <c r="N58" s="97">
        <v>2.63</v>
      </c>
      <c r="O58" s="96" t="s">
        <v>40</v>
      </c>
      <c r="P58" s="175" t="s">
        <v>1011</v>
      </c>
      <c r="Q58" s="85" t="s">
        <v>70</v>
      </c>
      <c r="R58" s="86" t="s">
        <v>401</v>
      </c>
      <c r="S58" s="89" t="s">
        <v>404</v>
      </c>
      <c r="T58" s="174" t="s">
        <v>1690</v>
      </c>
      <c r="U58" s="86" t="e">
        <f>VLOOKUP(B58,'[1]CT1'!$B$4:$B$93,1,FALSE)</f>
        <v>#N/A</v>
      </c>
      <c r="V58" s="168"/>
      <c r="W58" s="88" t="str">
        <f>VLOOKUP(B58,'[2]Đơn T10'!$C$193:$C$604,1,FALSE)</f>
        <v>16D250161</v>
      </c>
      <c r="X58" s="172" t="s">
        <v>1010</v>
      </c>
      <c r="Y58" s="87" t="str">
        <f>VLOOKUP(B58,'[2]Đơn T10'!$C$7:$C$620,1,FALSE)</f>
        <v>16D250161</v>
      </c>
      <c r="Z58" s="87">
        <f>VLOOKUP(B58,'[3]DS TN K52,53 T10-21'!$B$11:$D$272,3,FALSE)</f>
        <v>1</v>
      </c>
      <c r="AA58" s="87">
        <f>VLOOKUP(B58,'[3]DS TN K52,53 T10-21'!$B$11:$C$272,2,FALSE)</f>
        <v>1</v>
      </c>
    </row>
    <row r="59" spans="1:28" s="87" customFormat="1" ht="25.5" customHeight="1">
      <c r="A59" s="77">
        <f>IF(B59&lt;&gt;" ",SUBTOTAL(103,B$7:$B59))</f>
        <v>53</v>
      </c>
      <c r="B59" s="81" t="s">
        <v>994</v>
      </c>
      <c r="C59" s="82" t="s">
        <v>49</v>
      </c>
      <c r="D59" s="83" t="s">
        <v>195</v>
      </c>
      <c r="E59" s="84" t="s">
        <v>724</v>
      </c>
      <c r="F59" s="81" t="s">
        <v>38</v>
      </c>
      <c r="G59" s="81" t="s">
        <v>558</v>
      </c>
      <c r="H59" s="81" t="s">
        <v>161</v>
      </c>
      <c r="I59" s="81" t="s">
        <v>161</v>
      </c>
      <c r="J59" s="81" t="s">
        <v>161</v>
      </c>
      <c r="K59" s="95">
        <v>8.9</v>
      </c>
      <c r="L59" s="96">
        <v>112</v>
      </c>
      <c r="M59" s="96">
        <v>120</v>
      </c>
      <c r="N59" s="97">
        <v>2.89</v>
      </c>
      <c r="O59" s="96" t="s">
        <v>40</v>
      </c>
      <c r="P59" s="175" t="s">
        <v>1011</v>
      </c>
      <c r="Q59" s="85" t="s">
        <v>70</v>
      </c>
      <c r="R59" s="86" t="s">
        <v>401</v>
      </c>
      <c r="S59" s="89" t="s">
        <v>404</v>
      </c>
      <c r="T59" s="174" t="s">
        <v>1690</v>
      </c>
      <c r="U59" s="86" t="e">
        <f>VLOOKUP(B59,'[1]CT1'!$B$4:$B$93,1,FALSE)</f>
        <v>#N/A</v>
      </c>
      <c r="V59" s="168"/>
      <c r="W59" s="88" t="str">
        <f>VLOOKUP(B59,'[2]Đơn T10'!$C$193:$C$604,1,FALSE)</f>
        <v>16D250163</v>
      </c>
      <c r="X59" s="172" t="s">
        <v>1010</v>
      </c>
      <c r="Y59" s="87" t="str">
        <f>VLOOKUP(B59,'[2]Đơn T10'!$C$7:$C$620,1,FALSE)</f>
        <v>16D250163</v>
      </c>
      <c r="Z59" s="87">
        <f>VLOOKUP(B59,'[3]DS TN K52,53 T10-21'!$B$11:$D$272,3,FALSE)</f>
        <v>1</v>
      </c>
      <c r="AA59" s="87">
        <f>VLOOKUP(B59,'[3]DS TN K52,53 T10-21'!$B$11:$C$272,2,FALSE)</f>
        <v>1</v>
      </c>
      <c r="AB59" s="168" t="s">
        <v>1007</v>
      </c>
    </row>
    <row r="60" spans="1:27" s="87" customFormat="1" ht="27.75" customHeight="1">
      <c r="A60" s="77">
        <f>IF(B60&lt;&gt;" ",SUBTOTAL(103,B$7:$B60))</f>
        <v>54</v>
      </c>
      <c r="B60" s="81" t="s">
        <v>559</v>
      </c>
      <c r="C60" s="82" t="s">
        <v>560</v>
      </c>
      <c r="D60" s="83" t="s">
        <v>106</v>
      </c>
      <c r="E60" s="84" t="s">
        <v>487</v>
      </c>
      <c r="F60" s="81" t="s">
        <v>38</v>
      </c>
      <c r="G60" s="81" t="s">
        <v>561</v>
      </c>
      <c r="H60" s="81" t="s">
        <v>161</v>
      </c>
      <c r="I60" s="81" t="s">
        <v>161</v>
      </c>
      <c r="J60" s="81" t="s">
        <v>161</v>
      </c>
      <c r="K60" s="95">
        <v>8.6</v>
      </c>
      <c r="L60" s="96">
        <v>112</v>
      </c>
      <c r="M60" s="96">
        <v>120</v>
      </c>
      <c r="N60" s="97">
        <v>2.82</v>
      </c>
      <c r="O60" s="96" t="s">
        <v>40</v>
      </c>
      <c r="P60" s="175" t="s">
        <v>41</v>
      </c>
      <c r="Q60" s="85" t="s">
        <v>266</v>
      </c>
      <c r="R60" s="86" t="s">
        <v>403</v>
      </c>
      <c r="S60" s="89" t="s">
        <v>406</v>
      </c>
      <c r="T60" s="174" t="s">
        <v>1688</v>
      </c>
      <c r="U60" s="86" t="e">
        <f>VLOOKUP(B60,'[1]CT1'!$B$4:$B$93,1,FALSE)</f>
        <v>#N/A</v>
      </c>
      <c r="V60" s="168"/>
      <c r="W60" s="88" t="e">
        <f>VLOOKUP(B60,'[2]Đơn T10'!$C$193:$C$604,1,FALSE)</f>
        <v>#N/A</v>
      </c>
      <c r="X60" s="172"/>
      <c r="Y60" s="87" t="str">
        <f>VLOOKUP(B60,'[2]Đơn T10'!$C$7:$C$620,1,FALSE)</f>
        <v>16D120002</v>
      </c>
      <c r="Z60" s="87">
        <f>VLOOKUP(B60,'[3]DS TN K52,53 T10-21'!$B$11:$D$272,3,FALSE)</f>
        <v>1</v>
      </c>
      <c r="AA60" s="87" t="e">
        <f>VLOOKUP(B60,'[3]DS TN K52,53 T10-21'!$B$11:$C$272,2,FALSE)</f>
        <v>#REF!</v>
      </c>
    </row>
    <row r="61" spans="1:27" s="87" customFormat="1" ht="27.75" customHeight="1">
      <c r="A61" s="77">
        <f>IF(B61&lt;&gt;" ",SUBTOTAL(103,B$7:$B61))</f>
        <v>55</v>
      </c>
      <c r="B61" s="81" t="s">
        <v>562</v>
      </c>
      <c r="C61" s="82" t="s">
        <v>222</v>
      </c>
      <c r="D61" s="83" t="s">
        <v>563</v>
      </c>
      <c r="E61" s="84" t="s">
        <v>564</v>
      </c>
      <c r="F61" s="81" t="s">
        <v>72</v>
      </c>
      <c r="G61" s="81" t="s">
        <v>561</v>
      </c>
      <c r="H61" s="81" t="s">
        <v>161</v>
      </c>
      <c r="I61" s="81" t="s">
        <v>161</v>
      </c>
      <c r="J61" s="81" t="s">
        <v>161</v>
      </c>
      <c r="K61" s="95">
        <v>8.7</v>
      </c>
      <c r="L61" s="96">
        <v>112</v>
      </c>
      <c r="M61" s="96">
        <v>120</v>
      </c>
      <c r="N61" s="97">
        <v>2.74</v>
      </c>
      <c r="O61" s="96" t="s">
        <v>40</v>
      </c>
      <c r="P61" s="175" t="s">
        <v>41</v>
      </c>
      <c r="Q61" s="85" t="s">
        <v>266</v>
      </c>
      <c r="R61" s="86" t="s">
        <v>403</v>
      </c>
      <c r="S61" s="89" t="s">
        <v>406</v>
      </c>
      <c r="T61" s="174" t="s">
        <v>1688</v>
      </c>
      <c r="U61" s="86" t="e">
        <f>VLOOKUP(B61,'[1]CT1'!$B$4:$B$93,1,FALSE)</f>
        <v>#N/A</v>
      </c>
      <c r="V61" s="168"/>
      <c r="W61" s="88" t="e">
        <f>VLOOKUP(B61,'[2]Đơn T10'!$C$193:$C$604,1,FALSE)</f>
        <v>#N/A</v>
      </c>
      <c r="X61" s="172"/>
      <c r="Y61" s="87" t="str">
        <f>VLOOKUP(B61,'[2]Đơn T10'!$C$7:$C$620,1,FALSE)</f>
        <v>16D120008</v>
      </c>
      <c r="Z61" s="87">
        <f>VLOOKUP(B61,'[3]DS TN K52,53 T10-21'!$B$11:$D$272,3,FALSE)</f>
        <v>1</v>
      </c>
      <c r="AA61" s="87" t="e">
        <f>VLOOKUP(B61,'[3]DS TN K52,53 T10-21'!$B$11:$C$272,2,FALSE)</f>
        <v>#REF!</v>
      </c>
    </row>
    <row r="62" spans="1:27" s="87" customFormat="1" ht="27.75" customHeight="1">
      <c r="A62" s="77">
        <f>IF(B62&lt;&gt;" ",SUBTOTAL(103,B$7:$B62))</f>
        <v>56</v>
      </c>
      <c r="B62" s="81" t="s">
        <v>565</v>
      </c>
      <c r="C62" s="82" t="s">
        <v>221</v>
      </c>
      <c r="D62" s="83" t="s">
        <v>180</v>
      </c>
      <c r="E62" s="84" t="s">
        <v>566</v>
      </c>
      <c r="F62" s="81" t="s">
        <v>38</v>
      </c>
      <c r="G62" s="81" t="s">
        <v>561</v>
      </c>
      <c r="H62" s="81" t="s">
        <v>161</v>
      </c>
      <c r="I62" s="81" t="s">
        <v>161</v>
      </c>
      <c r="J62" s="81" t="s">
        <v>161</v>
      </c>
      <c r="K62" s="95">
        <v>8.5</v>
      </c>
      <c r="L62" s="96">
        <v>112</v>
      </c>
      <c r="M62" s="96">
        <v>120</v>
      </c>
      <c r="N62" s="97">
        <v>2.77</v>
      </c>
      <c r="O62" s="96" t="s">
        <v>40</v>
      </c>
      <c r="P62" s="175" t="s">
        <v>1011</v>
      </c>
      <c r="Q62" s="85" t="s">
        <v>266</v>
      </c>
      <c r="R62" s="86" t="s">
        <v>403</v>
      </c>
      <c r="S62" s="89" t="s">
        <v>406</v>
      </c>
      <c r="T62" s="174" t="s">
        <v>1688</v>
      </c>
      <c r="U62" s="86" t="e">
        <f>VLOOKUP(B62,'[1]CT1'!$B$4:$B$93,1,FALSE)</f>
        <v>#N/A</v>
      </c>
      <c r="V62" s="168"/>
      <c r="W62" s="88" t="str">
        <f>VLOOKUP(B62,'[2]Đơn T10'!$C$193:$C$604,1,FALSE)</f>
        <v>16D120011</v>
      </c>
      <c r="X62" s="172" t="s">
        <v>1010</v>
      </c>
      <c r="Y62" s="87" t="str">
        <f>VLOOKUP(B62,'[2]Đơn T10'!$C$7:$C$620,1,FALSE)</f>
        <v>16D120011</v>
      </c>
      <c r="Z62" s="87">
        <f>VLOOKUP(B62,'[3]DS TN K52,53 T10-21'!$B$11:$D$272,3,FALSE)</f>
        <v>1</v>
      </c>
      <c r="AA62" s="87">
        <f>VLOOKUP(B62,'[3]DS TN K52,53 T10-21'!$B$11:$C$272,2,FALSE)</f>
        <v>1</v>
      </c>
    </row>
    <row r="63" spans="1:27" s="87" customFormat="1" ht="27.75" customHeight="1">
      <c r="A63" s="77">
        <f>IF(B63&lt;&gt;" ",SUBTOTAL(103,B$7:$B63))</f>
        <v>57</v>
      </c>
      <c r="B63" s="81" t="s">
        <v>567</v>
      </c>
      <c r="C63" s="82" t="s">
        <v>233</v>
      </c>
      <c r="D63" s="83" t="s">
        <v>166</v>
      </c>
      <c r="E63" s="84" t="s">
        <v>568</v>
      </c>
      <c r="F63" s="81" t="s">
        <v>38</v>
      </c>
      <c r="G63" s="81" t="s">
        <v>561</v>
      </c>
      <c r="H63" s="81" t="s">
        <v>161</v>
      </c>
      <c r="I63" s="81" t="s">
        <v>161</v>
      </c>
      <c r="J63" s="81" t="s">
        <v>161</v>
      </c>
      <c r="K63" s="95">
        <v>8.7</v>
      </c>
      <c r="L63" s="96">
        <v>112</v>
      </c>
      <c r="M63" s="96">
        <v>120</v>
      </c>
      <c r="N63" s="97">
        <v>2.71</v>
      </c>
      <c r="O63" s="96" t="s">
        <v>40</v>
      </c>
      <c r="P63" s="175" t="s">
        <v>1011</v>
      </c>
      <c r="Q63" s="85" t="s">
        <v>266</v>
      </c>
      <c r="R63" s="86" t="s">
        <v>403</v>
      </c>
      <c r="S63" s="89" t="s">
        <v>406</v>
      </c>
      <c r="T63" s="174" t="s">
        <v>1688</v>
      </c>
      <c r="U63" s="86" t="e">
        <f>VLOOKUP(B63,'[1]CT1'!$B$4:$B$93,1,FALSE)</f>
        <v>#N/A</v>
      </c>
      <c r="V63" s="168"/>
      <c r="W63" s="88" t="str">
        <f>VLOOKUP(B63,'[2]Đơn T10'!$C$193:$C$604,1,FALSE)</f>
        <v>16D120013</v>
      </c>
      <c r="X63" s="172" t="s">
        <v>1010</v>
      </c>
      <c r="Y63" s="87" t="str">
        <f>VLOOKUP(B63,'[2]Đơn T10'!$C$7:$C$620,1,FALSE)</f>
        <v>16D120013</v>
      </c>
      <c r="Z63" s="87">
        <f>VLOOKUP(B63,'[3]DS TN K52,53 T10-21'!$B$11:$D$272,3,FALSE)</f>
        <v>1</v>
      </c>
      <c r="AA63" s="87">
        <f>VLOOKUP(B63,'[3]DS TN K52,53 T10-21'!$B$11:$C$272,2,FALSE)</f>
        <v>1</v>
      </c>
    </row>
    <row r="64" spans="1:27" s="87" customFormat="1" ht="27.75" customHeight="1">
      <c r="A64" s="77">
        <f>IF(B64&lt;&gt;" ",SUBTOTAL(103,B$7:$B64))</f>
        <v>58</v>
      </c>
      <c r="B64" s="81" t="s">
        <v>569</v>
      </c>
      <c r="C64" s="82" t="s">
        <v>124</v>
      </c>
      <c r="D64" s="83" t="s">
        <v>179</v>
      </c>
      <c r="E64" s="84" t="s">
        <v>570</v>
      </c>
      <c r="F64" s="81" t="s">
        <v>38</v>
      </c>
      <c r="G64" s="81" t="s">
        <v>561</v>
      </c>
      <c r="H64" s="81" t="s">
        <v>161</v>
      </c>
      <c r="I64" s="81" t="s">
        <v>161</v>
      </c>
      <c r="J64" s="81" t="s">
        <v>161</v>
      </c>
      <c r="K64" s="95">
        <v>8.9</v>
      </c>
      <c r="L64" s="96">
        <v>112</v>
      </c>
      <c r="M64" s="96">
        <v>120</v>
      </c>
      <c r="N64" s="97">
        <v>3.28</v>
      </c>
      <c r="O64" s="96" t="s">
        <v>66</v>
      </c>
      <c r="P64" s="175" t="s">
        <v>1011</v>
      </c>
      <c r="Q64" s="85" t="s">
        <v>266</v>
      </c>
      <c r="R64" s="86" t="s">
        <v>403</v>
      </c>
      <c r="S64" s="89" t="s">
        <v>406</v>
      </c>
      <c r="T64" s="174" t="s">
        <v>1688</v>
      </c>
      <c r="U64" s="86" t="e">
        <f>VLOOKUP(B64,'[1]CT1'!$B$4:$B$93,1,FALSE)</f>
        <v>#N/A</v>
      </c>
      <c r="V64" s="168"/>
      <c r="W64" s="88" t="str">
        <f>VLOOKUP(B64,'[2]Đơn T10'!$C$193:$C$604,1,FALSE)</f>
        <v>16D120023</v>
      </c>
      <c r="X64" s="172" t="s">
        <v>1010</v>
      </c>
      <c r="Y64" s="87" t="str">
        <f>VLOOKUP(B64,'[2]Đơn T10'!$C$7:$C$620,1,FALSE)</f>
        <v>16D120023</v>
      </c>
      <c r="Z64" s="87">
        <f>VLOOKUP(B64,'[3]DS TN K52,53 T10-21'!$B$11:$D$272,3,FALSE)</f>
        <v>1</v>
      </c>
      <c r="AA64" s="87">
        <f>VLOOKUP(B64,'[3]DS TN K52,53 T10-21'!$B$11:$C$272,2,FALSE)</f>
        <v>1</v>
      </c>
    </row>
    <row r="65" spans="1:27" s="87" customFormat="1" ht="27.75" customHeight="1">
      <c r="A65" s="77">
        <f>IF(B65&lt;&gt;" ",SUBTOTAL(103,B$7:$B65))</f>
        <v>59</v>
      </c>
      <c r="B65" s="81" t="s">
        <v>571</v>
      </c>
      <c r="C65" s="82" t="s">
        <v>53</v>
      </c>
      <c r="D65" s="83" t="s">
        <v>286</v>
      </c>
      <c r="E65" s="84" t="s">
        <v>568</v>
      </c>
      <c r="F65" s="81" t="s">
        <v>38</v>
      </c>
      <c r="G65" s="81" t="s">
        <v>561</v>
      </c>
      <c r="H65" s="81" t="s">
        <v>161</v>
      </c>
      <c r="I65" s="81" t="s">
        <v>161</v>
      </c>
      <c r="J65" s="81" t="s">
        <v>161</v>
      </c>
      <c r="K65" s="95">
        <v>8.7</v>
      </c>
      <c r="L65" s="96">
        <v>112</v>
      </c>
      <c r="M65" s="96">
        <v>120</v>
      </c>
      <c r="N65" s="97">
        <v>2.86</v>
      </c>
      <c r="O65" s="96" t="s">
        <v>40</v>
      </c>
      <c r="P65" s="175" t="s">
        <v>1011</v>
      </c>
      <c r="Q65" s="85" t="s">
        <v>266</v>
      </c>
      <c r="R65" s="86" t="s">
        <v>403</v>
      </c>
      <c r="S65" s="89" t="s">
        <v>406</v>
      </c>
      <c r="T65" s="174" t="s">
        <v>1688</v>
      </c>
      <c r="U65" s="86" t="e">
        <f>VLOOKUP(B65,'[1]CT1'!$B$4:$B$93,1,FALSE)</f>
        <v>#N/A</v>
      </c>
      <c r="V65" s="168"/>
      <c r="W65" s="88" t="str">
        <f>VLOOKUP(B65,'[2]Đơn T10'!$C$193:$C$604,1,FALSE)</f>
        <v>16D120028</v>
      </c>
      <c r="X65" s="172" t="s">
        <v>1010</v>
      </c>
      <c r="Y65" s="87" t="str">
        <f>VLOOKUP(B65,'[2]Đơn T10'!$C$7:$C$620,1,FALSE)</f>
        <v>16D120028</v>
      </c>
      <c r="Z65" s="87">
        <f>VLOOKUP(B65,'[3]DS TN K52,53 T10-21'!$B$11:$D$272,3,FALSE)</f>
        <v>1</v>
      </c>
      <c r="AA65" s="87">
        <f>VLOOKUP(B65,'[3]DS TN K52,53 T10-21'!$B$11:$C$272,2,FALSE)</f>
        <v>1</v>
      </c>
    </row>
    <row r="66" spans="1:27" s="87" customFormat="1" ht="27.75" customHeight="1">
      <c r="A66" s="77">
        <f>IF(B66&lt;&gt;" ",SUBTOTAL(103,B$7:$B66))</f>
        <v>60</v>
      </c>
      <c r="B66" s="81" t="s">
        <v>572</v>
      </c>
      <c r="C66" s="82" t="s">
        <v>124</v>
      </c>
      <c r="D66" s="83" t="s">
        <v>286</v>
      </c>
      <c r="E66" s="84" t="s">
        <v>573</v>
      </c>
      <c r="F66" s="81" t="s">
        <v>38</v>
      </c>
      <c r="G66" s="81" t="s">
        <v>561</v>
      </c>
      <c r="H66" s="81" t="s">
        <v>161</v>
      </c>
      <c r="I66" s="81" t="s">
        <v>161</v>
      </c>
      <c r="J66" s="81" t="s">
        <v>161</v>
      </c>
      <c r="K66" s="95">
        <v>8.7</v>
      </c>
      <c r="L66" s="96">
        <v>112</v>
      </c>
      <c r="M66" s="96">
        <v>120</v>
      </c>
      <c r="N66" s="97">
        <v>2.72</v>
      </c>
      <c r="O66" s="96" t="s">
        <v>40</v>
      </c>
      <c r="P66" s="175" t="s">
        <v>1011</v>
      </c>
      <c r="Q66" s="85" t="s">
        <v>266</v>
      </c>
      <c r="R66" s="86" t="s">
        <v>403</v>
      </c>
      <c r="S66" s="89" t="s">
        <v>406</v>
      </c>
      <c r="T66" s="174" t="s">
        <v>1688</v>
      </c>
      <c r="U66" s="86" t="e">
        <f>VLOOKUP(B66,'[1]CT1'!$B$4:$B$93,1,FALSE)</f>
        <v>#N/A</v>
      </c>
      <c r="V66" s="168"/>
      <c r="W66" s="88" t="str">
        <f>VLOOKUP(B66,'[2]Đơn T10'!$C$193:$C$604,1,FALSE)</f>
        <v>16D120029</v>
      </c>
      <c r="X66" s="172" t="s">
        <v>1010</v>
      </c>
      <c r="Y66" s="87" t="str">
        <f>VLOOKUP(B66,'[2]Đơn T10'!$C$7:$C$620,1,FALSE)</f>
        <v>16D120029</v>
      </c>
      <c r="Z66" s="87">
        <f>VLOOKUP(B66,'[3]DS TN K52,53 T10-21'!$B$11:$D$272,3,FALSE)</f>
        <v>1</v>
      </c>
      <c r="AA66" s="87">
        <f>VLOOKUP(B66,'[3]DS TN K52,53 T10-21'!$B$11:$C$272,2,FALSE)</f>
        <v>1</v>
      </c>
    </row>
    <row r="67" spans="1:27" s="87" customFormat="1" ht="27.75" customHeight="1">
      <c r="A67" s="77">
        <f>IF(B67&lt;&gt;" ",SUBTOTAL(103,B$7:$B67))</f>
        <v>61</v>
      </c>
      <c r="B67" s="81" t="s">
        <v>574</v>
      </c>
      <c r="C67" s="82" t="s">
        <v>465</v>
      </c>
      <c r="D67" s="83" t="s">
        <v>575</v>
      </c>
      <c r="E67" s="84" t="s">
        <v>576</v>
      </c>
      <c r="F67" s="81" t="s">
        <v>72</v>
      </c>
      <c r="G67" s="81" t="s">
        <v>561</v>
      </c>
      <c r="H67" s="81" t="s">
        <v>161</v>
      </c>
      <c r="I67" s="81" t="s">
        <v>161</v>
      </c>
      <c r="J67" s="81" t="s">
        <v>161</v>
      </c>
      <c r="K67" s="95">
        <v>8</v>
      </c>
      <c r="L67" s="96">
        <v>112</v>
      </c>
      <c r="M67" s="96">
        <v>120</v>
      </c>
      <c r="N67" s="97">
        <v>2.42</v>
      </c>
      <c r="O67" s="96" t="s">
        <v>169</v>
      </c>
      <c r="P67" s="175" t="s">
        <v>1011</v>
      </c>
      <c r="Q67" s="85" t="s">
        <v>266</v>
      </c>
      <c r="R67" s="86" t="s">
        <v>403</v>
      </c>
      <c r="S67" s="89" t="s">
        <v>406</v>
      </c>
      <c r="T67" s="174" t="s">
        <v>1688</v>
      </c>
      <c r="U67" s="86" t="e">
        <f>VLOOKUP(B67,'[1]CT1'!$B$4:$B$93,1,FALSE)</f>
        <v>#N/A</v>
      </c>
      <c r="V67" s="168"/>
      <c r="W67" s="88" t="str">
        <f>VLOOKUP(B67,'[2]Đơn T10'!$C$193:$C$604,1,FALSE)</f>
        <v>16D120032</v>
      </c>
      <c r="X67" s="172" t="s">
        <v>1010</v>
      </c>
      <c r="Y67" s="87" t="str">
        <f>VLOOKUP(B67,'[2]Đơn T10'!$C$7:$C$620,1,FALSE)</f>
        <v>16D120032</v>
      </c>
      <c r="Z67" s="87">
        <f>VLOOKUP(B67,'[3]DS TN K52,53 T10-21'!$B$11:$D$272,3,FALSE)</f>
        <v>1</v>
      </c>
      <c r="AA67" s="87">
        <f>VLOOKUP(B67,'[3]DS TN K52,53 T10-21'!$B$11:$C$272,2,FALSE)</f>
        <v>1</v>
      </c>
    </row>
    <row r="68" spans="1:27" s="87" customFormat="1" ht="27.75" customHeight="1">
      <c r="A68" s="77">
        <f>IF(B68&lt;&gt;" ",SUBTOTAL(103,B$7:$B68))</f>
        <v>62</v>
      </c>
      <c r="B68" s="81" t="s">
        <v>577</v>
      </c>
      <c r="C68" s="82" t="s">
        <v>578</v>
      </c>
      <c r="D68" s="83" t="s">
        <v>195</v>
      </c>
      <c r="E68" s="84" t="s">
        <v>142</v>
      </c>
      <c r="F68" s="81" t="s">
        <v>38</v>
      </c>
      <c r="G68" s="81" t="s">
        <v>561</v>
      </c>
      <c r="H68" s="81" t="s">
        <v>161</v>
      </c>
      <c r="I68" s="81" t="s">
        <v>161</v>
      </c>
      <c r="J68" s="81" t="s">
        <v>161</v>
      </c>
      <c r="K68" s="95">
        <v>8.6</v>
      </c>
      <c r="L68" s="96">
        <v>112</v>
      </c>
      <c r="M68" s="96">
        <v>120</v>
      </c>
      <c r="N68" s="97">
        <v>3.62</v>
      </c>
      <c r="O68" s="96" t="s">
        <v>939</v>
      </c>
      <c r="P68" s="175" t="s">
        <v>1011</v>
      </c>
      <c r="Q68" s="85" t="s">
        <v>266</v>
      </c>
      <c r="R68" s="86" t="s">
        <v>403</v>
      </c>
      <c r="S68" s="89" t="s">
        <v>406</v>
      </c>
      <c r="T68" s="174" t="s">
        <v>1688</v>
      </c>
      <c r="U68" s="86" t="e">
        <f>VLOOKUP(B68,'[1]CT1'!$B$4:$B$93,1,FALSE)</f>
        <v>#N/A</v>
      </c>
      <c r="V68" s="168"/>
      <c r="W68" s="88" t="str">
        <f>VLOOKUP(B68,'[2]Đơn T10'!$C$193:$C$604,1,FALSE)</f>
        <v>16D120035</v>
      </c>
      <c r="X68" s="172" t="s">
        <v>1010</v>
      </c>
      <c r="Y68" s="87" t="str">
        <f>VLOOKUP(B68,'[2]Đơn T10'!$C$7:$C$620,1,FALSE)</f>
        <v>16D120035</v>
      </c>
      <c r="Z68" s="87">
        <f>VLOOKUP(B68,'[3]DS TN K52,53 T10-21'!$B$11:$D$272,3,FALSE)</f>
        <v>1</v>
      </c>
      <c r="AA68" s="87">
        <f>VLOOKUP(B68,'[3]DS TN K52,53 T10-21'!$B$11:$C$272,2,FALSE)</f>
        <v>1</v>
      </c>
    </row>
    <row r="69" spans="1:27" s="87" customFormat="1" ht="27.75" customHeight="1">
      <c r="A69" s="77">
        <f>IF(B69&lt;&gt;" ",SUBTOTAL(103,B$7:$B69))</f>
        <v>63</v>
      </c>
      <c r="B69" s="81" t="s">
        <v>579</v>
      </c>
      <c r="C69" s="82" t="s">
        <v>580</v>
      </c>
      <c r="D69" s="83" t="s">
        <v>347</v>
      </c>
      <c r="E69" s="84" t="s">
        <v>581</v>
      </c>
      <c r="F69" s="81" t="s">
        <v>38</v>
      </c>
      <c r="G69" s="81" t="s">
        <v>561</v>
      </c>
      <c r="H69" s="81" t="s">
        <v>161</v>
      </c>
      <c r="I69" s="81" t="s">
        <v>161</v>
      </c>
      <c r="J69" s="81" t="s">
        <v>161</v>
      </c>
      <c r="K69" s="95">
        <v>8.5</v>
      </c>
      <c r="L69" s="96">
        <v>112</v>
      </c>
      <c r="M69" s="96">
        <v>120</v>
      </c>
      <c r="N69" s="97">
        <v>2.6</v>
      </c>
      <c r="O69" s="96" t="s">
        <v>40</v>
      </c>
      <c r="P69" s="175" t="s">
        <v>1011</v>
      </c>
      <c r="Q69" s="85" t="s">
        <v>266</v>
      </c>
      <c r="R69" s="86" t="s">
        <v>403</v>
      </c>
      <c r="S69" s="89" t="s">
        <v>406</v>
      </c>
      <c r="T69" s="174" t="s">
        <v>1688</v>
      </c>
      <c r="U69" s="86" t="e">
        <f>VLOOKUP(B69,'[1]CT1'!$B$4:$B$93,1,FALSE)</f>
        <v>#N/A</v>
      </c>
      <c r="V69" s="168"/>
      <c r="W69" s="88" t="str">
        <f>VLOOKUP(B69,'[2]Đơn T10'!$C$193:$C$604,1,FALSE)</f>
        <v>16D120055</v>
      </c>
      <c r="X69" s="172" t="s">
        <v>1010</v>
      </c>
      <c r="Y69" s="87" t="str">
        <f>VLOOKUP(B69,'[2]Đơn T10'!$C$7:$C$620,1,FALSE)</f>
        <v>16D120055</v>
      </c>
      <c r="Z69" s="87">
        <f>VLOOKUP(B69,'[3]DS TN K52,53 T10-21'!$B$11:$D$272,3,FALSE)</f>
        <v>1</v>
      </c>
      <c r="AA69" s="87">
        <f>VLOOKUP(B69,'[3]DS TN K52,53 T10-21'!$B$11:$C$272,2,FALSE)</f>
        <v>1</v>
      </c>
    </row>
    <row r="70" spans="1:27" s="87" customFormat="1" ht="27.75" customHeight="1">
      <c r="A70" s="77">
        <f>IF(B70&lt;&gt;" ",SUBTOTAL(103,B$7:$B70))</f>
        <v>64</v>
      </c>
      <c r="B70" s="81" t="s">
        <v>582</v>
      </c>
      <c r="C70" s="82" t="s">
        <v>49</v>
      </c>
      <c r="D70" s="83" t="s">
        <v>267</v>
      </c>
      <c r="E70" s="84" t="s">
        <v>583</v>
      </c>
      <c r="F70" s="81" t="s">
        <v>38</v>
      </c>
      <c r="G70" s="81" t="s">
        <v>561</v>
      </c>
      <c r="H70" s="81" t="s">
        <v>161</v>
      </c>
      <c r="I70" s="81" t="s">
        <v>161</v>
      </c>
      <c r="J70" s="81" t="s">
        <v>161</v>
      </c>
      <c r="K70" s="95">
        <v>8.7</v>
      </c>
      <c r="L70" s="96">
        <v>112</v>
      </c>
      <c r="M70" s="96">
        <v>120</v>
      </c>
      <c r="N70" s="97">
        <v>3.09</v>
      </c>
      <c r="O70" s="96" t="s">
        <v>40</v>
      </c>
      <c r="P70" s="175" t="s">
        <v>1011</v>
      </c>
      <c r="Q70" s="85" t="s">
        <v>266</v>
      </c>
      <c r="R70" s="86" t="s">
        <v>403</v>
      </c>
      <c r="S70" s="89" t="s">
        <v>406</v>
      </c>
      <c r="T70" s="174" t="s">
        <v>1688</v>
      </c>
      <c r="U70" s="86" t="e">
        <f>VLOOKUP(B70,'[1]CT1'!$B$4:$B$93,1,FALSE)</f>
        <v>#N/A</v>
      </c>
      <c r="V70" s="168"/>
      <c r="W70" s="88" t="str">
        <f>VLOOKUP(B70,'[2]Đơn T10'!$C$193:$C$604,1,FALSE)</f>
        <v>16D120060</v>
      </c>
      <c r="X70" s="172" t="s">
        <v>1010</v>
      </c>
      <c r="Y70" s="87" t="str">
        <f>VLOOKUP(B70,'[2]Đơn T10'!$C$7:$C$620,1,FALSE)</f>
        <v>16D120060</v>
      </c>
      <c r="Z70" s="87">
        <f>VLOOKUP(B70,'[3]DS TN K52,53 T10-21'!$B$11:$D$272,3,FALSE)</f>
        <v>1</v>
      </c>
      <c r="AA70" s="87">
        <f>VLOOKUP(B70,'[3]DS TN K52,53 T10-21'!$B$11:$C$272,2,FALSE)</f>
        <v>1</v>
      </c>
    </row>
    <row r="71" spans="1:27" s="87" customFormat="1" ht="27.75" customHeight="1">
      <c r="A71" s="77">
        <f>IF(B71&lt;&gt;" ",SUBTOTAL(103,B$7:$B71))</f>
        <v>65</v>
      </c>
      <c r="B71" s="81" t="s">
        <v>584</v>
      </c>
      <c r="C71" s="82" t="s">
        <v>35</v>
      </c>
      <c r="D71" s="83" t="s">
        <v>100</v>
      </c>
      <c r="E71" s="84" t="s">
        <v>114</v>
      </c>
      <c r="F71" s="81" t="s">
        <v>38</v>
      </c>
      <c r="G71" s="81" t="s">
        <v>585</v>
      </c>
      <c r="H71" s="81" t="s">
        <v>161</v>
      </c>
      <c r="I71" s="81" t="s">
        <v>161</v>
      </c>
      <c r="J71" s="81" t="s">
        <v>161</v>
      </c>
      <c r="K71" s="95">
        <v>8.9</v>
      </c>
      <c r="L71" s="96">
        <v>112</v>
      </c>
      <c r="M71" s="96">
        <v>120</v>
      </c>
      <c r="N71" s="97">
        <v>3.34</v>
      </c>
      <c r="O71" s="96" t="s">
        <v>66</v>
      </c>
      <c r="P71" s="175" t="s">
        <v>1011</v>
      </c>
      <c r="Q71" s="85" t="s">
        <v>266</v>
      </c>
      <c r="R71" s="86" t="s">
        <v>403</v>
      </c>
      <c r="S71" s="89" t="s">
        <v>406</v>
      </c>
      <c r="T71" s="174" t="s">
        <v>1688</v>
      </c>
      <c r="U71" s="86" t="e">
        <f>VLOOKUP(B71,'[1]CT1'!$B$4:$B$93,1,FALSE)</f>
        <v>#N/A</v>
      </c>
      <c r="V71" s="168"/>
      <c r="W71" s="88" t="str">
        <f>VLOOKUP(B71,'[2]Đơn T10'!$C$193:$C$604,1,FALSE)</f>
        <v>16D120107</v>
      </c>
      <c r="X71" s="172" t="s">
        <v>1010</v>
      </c>
      <c r="Y71" s="87" t="str">
        <f>VLOOKUP(B71,'[2]Đơn T10'!$C$7:$C$620,1,FALSE)</f>
        <v>16D120107</v>
      </c>
      <c r="Z71" s="87">
        <f>VLOOKUP(B71,'[3]DS TN K52,53 T10-21'!$B$11:$D$272,3,FALSE)</f>
        <v>1</v>
      </c>
      <c r="AA71" s="87">
        <f>VLOOKUP(B71,'[3]DS TN K52,53 T10-21'!$B$11:$C$272,2,FALSE)</f>
        <v>1</v>
      </c>
    </row>
    <row r="72" spans="1:27" s="87" customFormat="1" ht="27.75" customHeight="1">
      <c r="A72" s="77">
        <f>IF(B72&lt;&gt;" ",SUBTOTAL(103,B$7:$B72))</f>
        <v>66</v>
      </c>
      <c r="B72" s="81" t="s">
        <v>586</v>
      </c>
      <c r="C72" s="82" t="s">
        <v>587</v>
      </c>
      <c r="D72" s="83" t="s">
        <v>100</v>
      </c>
      <c r="E72" s="84" t="s">
        <v>446</v>
      </c>
      <c r="F72" s="81" t="s">
        <v>38</v>
      </c>
      <c r="G72" s="81" t="s">
        <v>585</v>
      </c>
      <c r="H72" s="81" t="s">
        <v>161</v>
      </c>
      <c r="I72" s="81" t="s">
        <v>161</v>
      </c>
      <c r="J72" s="81" t="s">
        <v>161</v>
      </c>
      <c r="K72" s="95">
        <v>8.5</v>
      </c>
      <c r="L72" s="96">
        <v>112</v>
      </c>
      <c r="M72" s="96">
        <v>120</v>
      </c>
      <c r="N72" s="97">
        <v>2.8</v>
      </c>
      <c r="O72" s="96" t="s">
        <v>40</v>
      </c>
      <c r="P72" s="175" t="s">
        <v>1011</v>
      </c>
      <c r="Q72" s="85" t="s">
        <v>266</v>
      </c>
      <c r="R72" s="86" t="s">
        <v>403</v>
      </c>
      <c r="S72" s="89" t="s">
        <v>406</v>
      </c>
      <c r="T72" s="174" t="s">
        <v>1688</v>
      </c>
      <c r="U72" s="86" t="e">
        <f>VLOOKUP(B72,'[1]CT1'!$B$4:$B$93,1,FALSE)</f>
        <v>#N/A</v>
      </c>
      <c r="V72" s="168"/>
      <c r="W72" s="88" t="str">
        <f>VLOOKUP(B72,'[2]Đơn T10'!$C$193:$C$604,1,FALSE)</f>
        <v>16D120108</v>
      </c>
      <c r="X72" s="172" t="s">
        <v>1010</v>
      </c>
      <c r="Y72" s="87" t="str">
        <f>VLOOKUP(B72,'[2]Đơn T10'!$C$7:$C$620,1,FALSE)</f>
        <v>16D120108</v>
      </c>
      <c r="Z72" s="87">
        <f>VLOOKUP(B72,'[3]DS TN K52,53 T10-21'!$B$11:$D$272,3,FALSE)</f>
        <v>1</v>
      </c>
      <c r="AA72" s="87">
        <f>VLOOKUP(B72,'[3]DS TN K52,53 T10-21'!$B$11:$C$272,2,FALSE)</f>
        <v>1</v>
      </c>
    </row>
    <row r="73" spans="1:25" s="87" customFormat="1" ht="27.75" customHeight="1">
      <c r="A73" s="77">
        <f>IF(B73&lt;&gt;" ",SUBTOTAL(103,B$7:$B73))</f>
        <v>67</v>
      </c>
      <c r="B73" s="81" t="s">
        <v>1705</v>
      </c>
      <c r="C73" s="82" t="s">
        <v>1371</v>
      </c>
      <c r="D73" s="83" t="s">
        <v>195</v>
      </c>
      <c r="E73" s="84" t="s">
        <v>588</v>
      </c>
      <c r="F73" s="81" t="s">
        <v>38</v>
      </c>
      <c r="G73" s="81" t="s">
        <v>585</v>
      </c>
      <c r="H73" s="81" t="s">
        <v>161</v>
      </c>
      <c r="I73" s="81" t="s">
        <v>161</v>
      </c>
      <c r="J73" s="81" t="s">
        <v>161</v>
      </c>
      <c r="K73" s="95">
        <v>8.7</v>
      </c>
      <c r="L73" s="96">
        <v>112</v>
      </c>
      <c r="M73" s="96">
        <v>120</v>
      </c>
      <c r="N73" s="97">
        <v>2.78</v>
      </c>
      <c r="O73" s="96" t="s">
        <v>40</v>
      </c>
      <c r="P73" s="175" t="s">
        <v>1011</v>
      </c>
      <c r="Q73" s="85" t="s">
        <v>266</v>
      </c>
      <c r="R73" s="86" t="s">
        <v>403</v>
      </c>
      <c r="S73" s="89" t="s">
        <v>406</v>
      </c>
      <c r="T73" s="174" t="s">
        <v>1688</v>
      </c>
      <c r="U73" s="86" t="e">
        <f>VLOOKUP(B73,'[1]CT1'!$B$4:$B$93,1,FALSE)</f>
        <v>#N/A</v>
      </c>
      <c r="V73" s="168"/>
      <c r="W73" s="88"/>
      <c r="X73" s="172" t="s">
        <v>1010</v>
      </c>
      <c r="Y73" s="87" t="str">
        <f>VLOOKUP(B73,'[2]Đơn T10'!$C$7:$C$620,1,FALSE)</f>
        <v>16D120126</v>
      </c>
    </row>
    <row r="74" spans="1:27" s="87" customFormat="1" ht="27.75" customHeight="1">
      <c r="A74" s="77">
        <f>IF(B74&lt;&gt;" ",SUBTOTAL(103,B$7:$B74))</f>
        <v>68</v>
      </c>
      <c r="B74" s="81" t="s">
        <v>589</v>
      </c>
      <c r="C74" s="82" t="s">
        <v>479</v>
      </c>
      <c r="D74" s="83" t="s">
        <v>590</v>
      </c>
      <c r="E74" s="84" t="s">
        <v>591</v>
      </c>
      <c r="F74" s="81" t="s">
        <v>72</v>
      </c>
      <c r="G74" s="81" t="s">
        <v>585</v>
      </c>
      <c r="H74" s="81" t="s">
        <v>161</v>
      </c>
      <c r="I74" s="81" t="s">
        <v>161</v>
      </c>
      <c r="J74" s="81" t="s">
        <v>161</v>
      </c>
      <c r="K74" s="95">
        <v>8.9</v>
      </c>
      <c r="L74" s="96">
        <v>112</v>
      </c>
      <c r="M74" s="96">
        <v>120</v>
      </c>
      <c r="N74" s="97">
        <v>2.96</v>
      </c>
      <c r="O74" s="96" t="s">
        <v>40</v>
      </c>
      <c r="P74" s="175" t="s">
        <v>1011</v>
      </c>
      <c r="Q74" s="85" t="s">
        <v>266</v>
      </c>
      <c r="R74" s="86" t="s">
        <v>403</v>
      </c>
      <c r="S74" s="89" t="s">
        <v>406</v>
      </c>
      <c r="T74" s="174" t="s">
        <v>1688</v>
      </c>
      <c r="U74" s="86" t="e">
        <f>VLOOKUP(B74,'[1]CT1'!$B$4:$B$93,1,FALSE)</f>
        <v>#N/A</v>
      </c>
      <c r="V74" s="168"/>
      <c r="W74" s="88" t="str">
        <f>VLOOKUP(B74,'[2]Đơn T10'!$C$193:$C$604,1,FALSE)</f>
        <v>16D120142</v>
      </c>
      <c r="X74" s="172" t="s">
        <v>1010</v>
      </c>
      <c r="Y74" s="87" t="str">
        <f>VLOOKUP(B74,'[2]Đơn T10'!$C$7:$C$620,1,FALSE)</f>
        <v>16D120142</v>
      </c>
      <c r="Z74" s="87">
        <f>VLOOKUP(B74,'[3]DS TN K52,53 T10-21'!$B$11:$D$272,3,FALSE)</f>
        <v>1</v>
      </c>
      <c r="AA74" s="87">
        <f>VLOOKUP(B74,'[3]DS TN K52,53 T10-21'!$B$11:$C$272,2,FALSE)</f>
        <v>1</v>
      </c>
    </row>
    <row r="75" spans="1:27" s="87" customFormat="1" ht="27.75" customHeight="1">
      <c r="A75" s="77">
        <f>IF(B75&lt;&gt;" ",SUBTOTAL(103,B$7:$B75))</f>
        <v>69</v>
      </c>
      <c r="B75" s="81" t="s">
        <v>592</v>
      </c>
      <c r="C75" s="82" t="s">
        <v>593</v>
      </c>
      <c r="D75" s="83" t="s">
        <v>347</v>
      </c>
      <c r="E75" s="84" t="s">
        <v>594</v>
      </c>
      <c r="F75" s="81" t="s">
        <v>38</v>
      </c>
      <c r="G75" s="81" t="s">
        <v>585</v>
      </c>
      <c r="H75" s="81" t="s">
        <v>161</v>
      </c>
      <c r="I75" s="81" t="s">
        <v>161</v>
      </c>
      <c r="J75" s="81" t="s">
        <v>161</v>
      </c>
      <c r="K75" s="95">
        <v>8.6</v>
      </c>
      <c r="L75" s="96">
        <v>112</v>
      </c>
      <c r="M75" s="96">
        <v>120</v>
      </c>
      <c r="N75" s="97">
        <v>2.96</v>
      </c>
      <c r="O75" s="96" t="s">
        <v>40</v>
      </c>
      <c r="P75" s="175" t="s">
        <v>1011</v>
      </c>
      <c r="Q75" s="85" t="s">
        <v>266</v>
      </c>
      <c r="R75" s="86" t="s">
        <v>403</v>
      </c>
      <c r="S75" s="89" t="s">
        <v>406</v>
      </c>
      <c r="T75" s="174" t="s">
        <v>1688</v>
      </c>
      <c r="U75" s="86" t="e">
        <f>VLOOKUP(B75,'[1]CT1'!$B$4:$B$93,1,FALSE)</f>
        <v>#N/A</v>
      </c>
      <c r="V75" s="168"/>
      <c r="W75" s="88" t="str">
        <f>VLOOKUP(B75,'[2]Đơn T10'!$C$193:$C$604,1,FALSE)</f>
        <v>16D120144</v>
      </c>
      <c r="X75" s="172" t="s">
        <v>1010</v>
      </c>
      <c r="Y75" s="87" t="str">
        <f>VLOOKUP(B75,'[2]Đơn T10'!$C$7:$C$620,1,FALSE)</f>
        <v>16D120144</v>
      </c>
      <c r="Z75" s="87">
        <f>VLOOKUP(B75,'[3]DS TN K52,53 T10-21'!$B$11:$D$272,3,FALSE)</f>
        <v>1</v>
      </c>
      <c r="AA75" s="87">
        <f>VLOOKUP(B75,'[3]DS TN K52,53 T10-21'!$B$11:$C$272,2,FALSE)</f>
        <v>1</v>
      </c>
    </row>
    <row r="76" spans="1:27" s="87" customFormat="1" ht="27.75" customHeight="1">
      <c r="A76" s="77">
        <f>IF(B76&lt;&gt;" ",SUBTOTAL(103,B$7:$B76))</f>
        <v>70</v>
      </c>
      <c r="B76" s="81" t="s">
        <v>595</v>
      </c>
      <c r="C76" s="82" t="s">
        <v>131</v>
      </c>
      <c r="D76" s="83" t="s">
        <v>201</v>
      </c>
      <c r="E76" s="84" t="s">
        <v>523</v>
      </c>
      <c r="F76" s="81" t="s">
        <v>38</v>
      </c>
      <c r="G76" s="81" t="s">
        <v>596</v>
      </c>
      <c r="H76" s="81" t="s">
        <v>161</v>
      </c>
      <c r="I76" s="81" t="s">
        <v>161</v>
      </c>
      <c r="J76" s="81" t="s">
        <v>161</v>
      </c>
      <c r="K76" s="95">
        <v>8.7</v>
      </c>
      <c r="L76" s="96">
        <v>112</v>
      </c>
      <c r="M76" s="96">
        <v>120</v>
      </c>
      <c r="N76" s="97">
        <v>2.75</v>
      </c>
      <c r="O76" s="96" t="s">
        <v>40</v>
      </c>
      <c r="P76" s="175" t="s">
        <v>1011</v>
      </c>
      <c r="Q76" s="85" t="s">
        <v>266</v>
      </c>
      <c r="R76" s="86" t="s">
        <v>403</v>
      </c>
      <c r="S76" s="89" t="s">
        <v>406</v>
      </c>
      <c r="T76" s="174" t="s">
        <v>1688</v>
      </c>
      <c r="U76" s="86" t="e">
        <f>VLOOKUP(B76,'[1]CT1'!$B$4:$B$93,1,FALSE)</f>
        <v>#N/A</v>
      </c>
      <c r="V76" s="168"/>
      <c r="W76" s="88" t="str">
        <f>VLOOKUP(B76,'[2]Đơn T10'!$C$193:$C$604,1,FALSE)</f>
        <v>16D120203</v>
      </c>
      <c r="X76" s="172" t="s">
        <v>1010</v>
      </c>
      <c r="Y76" s="87" t="str">
        <f>VLOOKUP(B76,'[2]Đơn T10'!$C$7:$C$620,1,FALSE)</f>
        <v>16D120203</v>
      </c>
      <c r="Z76" s="87">
        <f>VLOOKUP(B76,'[3]DS TN K52,53 T10-21'!$B$11:$D$272,3,FALSE)</f>
        <v>1</v>
      </c>
      <c r="AA76" s="87">
        <f>VLOOKUP(B76,'[3]DS TN K52,53 T10-21'!$B$11:$C$272,2,FALSE)</f>
        <v>1</v>
      </c>
    </row>
    <row r="77" spans="1:27" s="87" customFormat="1" ht="27.75" customHeight="1">
      <c r="A77" s="77">
        <f>IF(B77&lt;&gt;" ",SUBTOTAL(103,B$7:$B77))</f>
        <v>71</v>
      </c>
      <c r="B77" s="81" t="s">
        <v>597</v>
      </c>
      <c r="C77" s="82" t="s">
        <v>53</v>
      </c>
      <c r="D77" s="83" t="s">
        <v>598</v>
      </c>
      <c r="E77" s="84" t="s">
        <v>599</v>
      </c>
      <c r="F77" s="81" t="s">
        <v>38</v>
      </c>
      <c r="G77" s="81" t="s">
        <v>596</v>
      </c>
      <c r="H77" s="81" t="s">
        <v>161</v>
      </c>
      <c r="I77" s="81" t="s">
        <v>161</v>
      </c>
      <c r="J77" s="81" t="s">
        <v>161</v>
      </c>
      <c r="K77" s="95">
        <v>8.6</v>
      </c>
      <c r="L77" s="96">
        <v>112</v>
      </c>
      <c r="M77" s="96">
        <v>120</v>
      </c>
      <c r="N77" s="97">
        <v>2.93</v>
      </c>
      <c r="O77" s="96" t="s">
        <v>40</v>
      </c>
      <c r="P77" s="175" t="s">
        <v>1011</v>
      </c>
      <c r="Q77" s="85" t="s">
        <v>266</v>
      </c>
      <c r="R77" s="86" t="s">
        <v>403</v>
      </c>
      <c r="S77" s="89" t="s">
        <v>406</v>
      </c>
      <c r="T77" s="174" t="s">
        <v>1688</v>
      </c>
      <c r="U77" s="86" t="e">
        <f>VLOOKUP(B77,'[1]CT1'!$B$4:$B$93,1,FALSE)</f>
        <v>#N/A</v>
      </c>
      <c r="V77" s="168"/>
      <c r="W77" s="88" t="str">
        <f>VLOOKUP(B77,'[2]Đơn T10'!$C$193:$C$604,1,FALSE)</f>
        <v>16D120220</v>
      </c>
      <c r="X77" s="172" t="s">
        <v>1010</v>
      </c>
      <c r="Y77" s="87" t="str">
        <f>VLOOKUP(B77,'[2]Đơn T10'!$C$7:$C$620,1,FALSE)</f>
        <v>16D120220</v>
      </c>
      <c r="Z77" s="87">
        <f>VLOOKUP(B77,'[3]DS TN K52,53 T10-21'!$B$11:$D$272,3,FALSE)</f>
        <v>1</v>
      </c>
      <c r="AA77" s="87">
        <f>VLOOKUP(B77,'[3]DS TN K52,53 T10-21'!$B$11:$C$272,2,FALSE)</f>
        <v>1</v>
      </c>
    </row>
    <row r="78" spans="1:27" s="87" customFormat="1" ht="27.75" customHeight="1">
      <c r="A78" s="77">
        <f>IF(B78&lt;&gt;" ",SUBTOTAL(103,B$7:$B78))</f>
        <v>72</v>
      </c>
      <c r="B78" s="81" t="s">
        <v>600</v>
      </c>
      <c r="C78" s="82" t="s">
        <v>601</v>
      </c>
      <c r="D78" s="83" t="s">
        <v>365</v>
      </c>
      <c r="E78" s="84" t="s">
        <v>602</v>
      </c>
      <c r="F78" s="81" t="s">
        <v>38</v>
      </c>
      <c r="G78" s="81" t="s">
        <v>596</v>
      </c>
      <c r="H78" s="81" t="s">
        <v>161</v>
      </c>
      <c r="I78" s="81" t="s">
        <v>161</v>
      </c>
      <c r="J78" s="81" t="s">
        <v>161</v>
      </c>
      <c r="K78" s="95">
        <v>8.7</v>
      </c>
      <c r="L78" s="96">
        <v>112</v>
      </c>
      <c r="M78" s="96">
        <v>120</v>
      </c>
      <c r="N78" s="97">
        <v>3.02</v>
      </c>
      <c r="O78" s="96" t="s">
        <v>40</v>
      </c>
      <c r="P78" s="175" t="s">
        <v>1011</v>
      </c>
      <c r="Q78" s="85" t="s">
        <v>266</v>
      </c>
      <c r="R78" s="86" t="s">
        <v>403</v>
      </c>
      <c r="S78" s="89" t="s">
        <v>406</v>
      </c>
      <c r="T78" s="174" t="s">
        <v>1688</v>
      </c>
      <c r="U78" s="86" t="e">
        <f>VLOOKUP(B78,'[1]CT1'!$B$4:$B$93,1,FALSE)</f>
        <v>#N/A</v>
      </c>
      <c r="V78" s="168"/>
      <c r="W78" s="88" t="str">
        <f>VLOOKUP(B78,'[2]Đơn T10'!$C$193:$C$604,1,FALSE)</f>
        <v>16D120242</v>
      </c>
      <c r="X78" s="172" t="s">
        <v>1010</v>
      </c>
      <c r="Y78" s="87" t="str">
        <f>VLOOKUP(B78,'[2]Đơn T10'!$C$7:$C$620,1,FALSE)</f>
        <v>16D120242</v>
      </c>
      <c r="Z78" s="87">
        <f>VLOOKUP(B78,'[3]DS TN K52,53 T10-21'!$B$11:$D$272,3,FALSE)</f>
        <v>1</v>
      </c>
      <c r="AA78" s="87">
        <f>VLOOKUP(B78,'[3]DS TN K52,53 T10-21'!$B$11:$C$272,2,FALSE)</f>
        <v>1</v>
      </c>
    </row>
    <row r="79" spans="1:27" s="87" customFormat="1" ht="27.75" customHeight="1">
      <c r="A79" s="77">
        <f>IF(B79&lt;&gt;" ",SUBTOTAL(103,B$7:$B79))</f>
        <v>73</v>
      </c>
      <c r="B79" s="81" t="s">
        <v>603</v>
      </c>
      <c r="C79" s="82" t="s">
        <v>604</v>
      </c>
      <c r="D79" s="83" t="s">
        <v>605</v>
      </c>
      <c r="E79" s="84" t="s">
        <v>606</v>
      </c>
      <c r="F79" s="81" t="s">
        <v>72</v>
      </c>
      <c r="G79" s="81" t="s">
        <v>596</v>
      </c>
      <c r="H79" s="81" t="s">
        <v>161</v>
      </c>
      <c r="I79" s="81" t="s">
        <v>161</v>
      </c>
      <c r="J79" s="81" t="s">
        <v>161</v>
      </c>
      <c r="K79" s="95">
        <v>8.5</v>
      </c>
      <c r="L79" s="96">
        <v>112</v>
      </c>
      <c r="M79" s="96">
        <v>120</v>
      </c>
      <c r="N79" s="97">
        <v>3.06</v>
      </c>
      <c r="O79" s="96" t="s">
        <v>40</v>
      </c>
      <c r="P79" s="175" t="s">
        <v>41</v>
      </c>
      <c r="Q79" s="85" t="s">
        <v>266</v>
      </c>
      <c r="R79" s="86" t="s">
        <v>403</v>
      </c>
      <c r="S79" s="89" t="s">
        <v>406</v>
      </c>
      <c r="T79" s="174" t="s">
        <v>1688</v>
      </c>
      <c r="U79" s="86" t="e">
        <f>VLOOKUP(B79,'[1]CT1'!$B$4:$B$93,1,FALSE)</f>
        <v>#N/A</v>
      </c>
      <c r="V79" s="168"/>
      <c r="W79" s="88" t="e">
        <f>VLOOKUP(B79,'[2]Đơn T10'!$C$193:$C$604,1,FALSE)</f>
        <v>#N/A</v>
      </c>
      <c r="X79" s="172"/>
      <c r="Y79" s="87" t="str">
        <f>VLOOKUP(B79,'[2]Đơn T10'!$C$7:$C$620,1,FALSE)</f>
        <v>16D120244</v>
      </c>
      <c r="Z79" s="87">
        <f>VLOOKUP(B79,'[3]DS TN K52,53 T10-21'!$B$11:$D$272,3,FALSE)</f>
        <v>1</v>
      </c>
      <c r="AA79" s="87" t="e">
        <f>VLOOKUP(B79,'[3]DS TN K52,53 T10-21'!$B$11:$C$272,2,FALSE)</f>
        <v>#REF!</v>
      </c>
    </row>
    <row r="80" spans="1:27" s="87" customFormat="1" ht="27.75" customHeight="1">
      <c r="A80" s="77">
        <f>IF(B80&lt;&gt;" ",SUBTOTAL(103,B$7:$B80))</f>
        <v>74</v>
      </c>
      <c r="B80" s="81" t="s">
        <v>607</v>
      </c>
      <c r="C80" s="82" t="s">
        <v>387</v>
      </c>
      <c r="D80" s="83" t="s">
        <v>100</v>
      </c>
      <c r="E80" s="84" t="s">
        <v>608</v>
      </c>
      <c r="F80" s="81" t="s">
        <v>38</v>
      </c>
      <c r="G80" s="81" t="s">
        <v>609</v>
      </c>
      <c r="H80" s="81" t="s">
        <v>161</v>
      </c>
      <c r="I80" s="81" t="s">
        <v>161</v>
      </c>
      <c r="J80" s="81" t="s">
        <v>161</v>
      </c>
      <c r="K80" s="95">
        <v>8.4</v>
      </c>
      <c r="L80" s="96">
        <v>112</v>
      </c>
      <c r="M80" s="96">
        <v>120</v>
      </c>
      <c r="N80" s="97">
        <v>3</v>
      </c>
      <c r="O80" s="96" t="s">
        <v>40</v>
      </c>
      <c r="P80" s="175" t="s">
        <v>1011</v>
      </c>
      <c r="Q80" s="85" t="s">
        <v>266</v>
      </c>
      <c r="R80" s="86" t="s">
        <v>403</v>
      </c>
      <c r="S80" s="89" t="s">
        <v>406</v>
      </c>
      <c r="T80" s="174" t="s">
        <v>1688</v>
      </c>
      <c r="U80" s="86" t="e">
        <f>VLOOKUP(B80,'[1]CT1'!$B$4:$B$93,1,FALSE)</f>
        <v>#N/A</v>
      </c>
      <c r="V80" s="168"/>
      <c r="W80" s="88" t="str">
        <f>VLOOKUP(B80,'[2]Đơn T10'!$C$193:$C$604,1,FALSE)</f>
        <v>15D120221</v>
      </c>
      <c r="X80" s="172" t="s">
        <v>1010</v>
      </c>
      <c r="Y80" s="87" t="str">
        <f>VLOOKUP(B80,'[2]Đơn T10'!$C$7:$C$620,1,FALSE)</f>
        <v>15D120221</v>
      </c>
      <c r="Z80" s="87">
        <f>VLOOKUP(B80,'[3]DS TN K52,53 T10-21'!$B$11:$D$272,3,FALSE)</f>
        <v>1</v>
      </c>
      <c r="AA80" s="87">
        <f>VLOOKUP(B80,'[3]DS TN K52,53 T10-21'!$B$11:$C$272,2,FALSE)</f>
        <v>1</v>
      </c>
    </row>
    <row r="81" spans="1:27" s="87" customFormat="1" ht="27.75" customHeight="1">
      <c r="A81" s="77">
        <f>IF(B81&lt;&gt;" ",SUBTOTAL(103,B$7:$B81))</f>
        <v>75</v>
      </c>
      <c r="B81" s="81" t="s">
        <v>610</v>
      </c>
      <c r="C81" s="82" t="s">
        <v>53</v>
      </c>
      <c r="D81" s="83" t="s">
        <v>195</v>
      </c>
      <c r="E81" s="84" t="s">
        <v>611</v>
      </c>
      <c r="F81" s="81" t="s">
        <v>38</v>
      </c>
      <c r="G81" s="81" t="s">
        <v>609</v>
      </c>
      <c r="H81" s="81" t="s">
        <v>161</v>
      </c>
      <c r="I81" s="81" t="s">
        <v>161</v>
      </c>
      <c r="J81" s="81" t="s">
        <v>161</v>
      </c>
      <c r="K81" s="95">
        <v>8.5</v>
      </c>
      <c r="L81" s="96">
        <v>112</v>
      </c>
      <c r="M81" s="96">
        <v>120</v>
      </c>
      <c r="N81" s="97">
        <v>3.07</v>
      </c>
      <c r="O81" s="96" t="s">
        <v>40</v>
      </c>
      <c r="P81" s="175" t="s">
        <v>1011</v>
      </c>
      <c r="Q81" s="85" t="s">
        <v>266</v>
      </c>
      <c r="R81" s="86" t="s">
        <v>403</v>
      </c>
      <c r="S81" s="89" t="s">
        <v>406</v>
      </c>
      <c r="T81" s="174" t="s">
        <v>1688</v>
      </c>
      <c r="U81" s="86" t="e">
        <f>VLOOKUP(B81,'[1]CT1'!$B$4:$B$93,1,FALSE)</f>
        <v>#N/A</v>
      </c>
      <c r="V81" s="168"/>
      <c r="W81" s="88" t="str">
        <f>VLOOKUP(B81,'[2]Đơn T10'!$C$193:$C$604,1,FALSE)</f>
        <v>16D120300</v>
      </c>
      <c r="X81" s="172" t="s">
        <v>1010</v>
      </c>
      <c r="Y81" s="87" t="str">
        <f>VLOOKUP(B81,'[2]Đơn T10'!$C$7:$C$620,1,FALSE)</f>
        <v>16D120300</v>
      </c>
      <c r="Z81" s="87">
        <f>VLOOKUP(B81,'[3]DS TN K52,53 T10-21'!$B$11:$D$272,3,FALSE)</f>
        <v>1</v>
      </c>
      <c r="AA81" s="87">
        <f>VLOOKUP(B81,'[3]DS TN K52,53 T10-21'!$B$11:$C$272,2,FALSE)</f>
        <v>1</v>
      </c>
    </row>
    <row r="82" spans="1:27" s="87" customFormat="1" ht="27.75" customHeight="1">
      <c r="A82" s="77">
        <f>IF(B82&lt;&gt;" ",SUBTOTAL(103,B$7:$B82))</f>
        <v>76</v>
      </c>
      <c r="B82" s="81" t="s">
        <v>612</v>
      </c>
      <c r="C82" s="82" t="s">
        <v>204</v>
      </c>
      <c r="D82" s="83" t="s">
        <v>68</v>
      </c>
      <c r="E82" s="84" t="s">
        <v>466</v>
      </c>
      <c r="F82" s="81" t="s">
        <v>38</v>
      </c>
      <c r="G82" s="81" t="s">
        <v>609</v>
      </c>
      <c r="H82" s="81" t="s">
        <v>161</v>
      </c>
      <c r="I82" s="81" t="s">
        <v>161</v>
      </c>
      <c r="J82" s="81" t="s">
        <v>161</v>
      </c>
      <c r="K82" s="95">
        <v>8.6</v>
      </c>
      <c r="L82" s="96">
        <v>112</v>
      </c>
      <c r="M82" s="96">
        <v>120</v>
      </c>
      <c r="N82" s="97">
        <v>2.79</v>
      </c>
      <c r="O82" s="96" t="s">
        <v>40</v>
      </c>
      <c r="P82" s="175" t="s">
        <v>1011</v>
      </c>
      <c r="Q82" s="85" t="s">
        <v>266</v>
      </c>
      <c r="R82" s="86" t="s">
        <v>403</v>
      </c>
      <c r="S82" s="89" t="s">
        <v>406</v>
      </c>
      <c r="T82" s="174" t="s">
        <v>1688</v>
      </c>
      <c r="U82" s="86" t="e">
        <f>VLOOKUP(B82,'[1]CT1'!$B$4:$B$93,1,FALSE)</f>
        <v>#N/A</v>
      </c>
      <c r="V82" s="168"/>
      <c r="W82" s="88" t="str">
        <f>VLOOKUP(B82,'[2]Đơn T10'!$C$193:$C$604,1,FALSE)</f>
        <v>16D120307</v>
      </c>
      <c r="X82" s="172" t="s">
        <v>1010</v>
      </c>
      <c r="Y82" s="87" t="str">
        <f>VLOOKUP(B82,'[2]Đơn T10'!$C$7:$C$620,1,FALSE)</f>
        <v>16D120307</v>
      </c>
      <c r="Z82" s="87">
        <f>VLOOKUP(B82,'[3]DS TN K52,53 T10-21'!$B$11:$D$272,3,FALSE)</f>
        <v>1</v>
      </c>
      <c r="AA82" s="87">
        <f>VLOOKUP(B82,'[3]DS TN K52,53 T10-21'!$B$11:$C$272,2,FALSE)</f>
        <v>1</v>
      </c>
    </row>
    <row r="83" spans="1:27" s="87" customFormat="1" ht="27.75" customHeight="1">
      <c r="A83" s="77">
        <f>IF(B83&lt;&gt;" ",SUBTOTAL(103,B$7:$B83))</f>
        <v>77</v>
      </c>
      <c r="B83" s="81" t="s">
        <v>613</v>
      </c>
      <c r="C83" s="82" t="s">
        <v>124</v>
      </c>
      <c r="D83" s="83" t="s">
        <v>354</v>
      </c>
      <c r="E83" s="84" t="s">
        <v>374</v>
      </c>
      <c r="F83" s="81" t="s">
        <v>38</v>
      </c>
      <c r="G83" s="81" t="s">
        <v>609</v>
      </c>
      <c r="H83" s="81" t="s">
        <v>161</v>
      </c>
      <c r="I83" s="81" t="s">
        <v>161</v>
      </c>
      <c r="J83" s="81" t="s">
        <v>161</v>
      </c>
      <c r="K83" s="95">
        <v>8.7</v>
      </c>
      <c r="L83" s="96">
        <v>112</v>
      </c>
      <c r="M83" s="96">
        <v>120</v>
      </c>
      <c r="N83" s="97">
        <v>2.87</v>
      </c>
      <c r="O83" s="96" t="s">
        <v>40</v>
      </c>
      <c r="P83" s="175" t="s">
        <v>1011</v>
      </c>
      <c r="Q83" s="85" t="s">
        <v>266</v>
      </c>
      <c r="R83" s="86" t="s">
        <v>403</v>
      </c>
      <c r="S83" s="89" t="s">
        <v>406</v>
      </c>
      <c r="T83" s="174" t="s">
        <v>1688</v>
      </c>
      <c r="U83" s="86" t="e">
        <f>VLOOKUP(B83,'[1]CT1'!$B$4:$B$93,1,FALSE)</f>
        <v>#N/A</v>
      </c>
      <c r="V83" s="168"/>
      <c r="W83" s="88" t="str">
        <f>VLOOKUP(B83,'[2]Đơn T10'!$C$193:$C$604,1,FALSE)</f>
        <v>16D120311</v>
      </c>
      <c r="X83" s="172" t="s">
        <v>1010</v>
      </c>
      <c r="Y83" s="87" t="str">
        <f>VLOOKUP(B83,'[2]Đơn T10'!$C$7:$C$620,1,FALSE)</f>
        <v>16D120311</v>
      </c>
      <c r="Z83" s="87">
        <f>VLOOKUP(B83,'[3]DS TN K52,53 T10-21'!$B$11:$D$272,3,FALSE)</f>
        <v>1</v>
      </c>
      <c r="AA83" s="87">
        <f>VLOOKUP(B83,'[3]DS TN K52,53 T10-21'!$B$11:$C$272,2,FALSE)</f>
        <v>1</v>
      </c>
    </row>
    <row r="84" spans="1:28" s="87" customFormat="1" ht="27.75" customHeight="1">
      <c r="A84" s="77">
        <f>IF(B84&lt;&gt;" ",SUBTOTAL(103,B$7:$B84))</f>
        <v>78</v>
      </c>
      <c r="B84" s="81" t="s">
        <v>995</v>
      </c>
      <c r="C84" s="82" t="s">
        <v>996</v>
      </c>
      <c r="D84" s="83" t="s">
        <v>106</v>
      </c>
      <c r="E84" s="84" t="s">
        <v>588</v>
      </c>
      <c r="F84" s="81" t="s">
        <v>38</v>
      </c>
      <c r="G84" s="81" t="s">
        <v>615</v>
      </c>
      <c r="H84" s="81" t="s">
        <v>161</v>
      </c>
      <c r="I84" s="81" t="s">
        <v>161</v>
      </c>
      <c r="J84" s="81" t="s">
        <v>161</v>
      </c>
      <c r="K84" s="95">
        <v>8</v>
      </c>
      <c r="L84" s="96">
        <v>112</v>
      </c>
      <c r="M84" s="96">
        <v>120</v>
      </c>
      <c r="N84" s="97">
        <v>2.77</v>
      </c>
      <c r="O84" s="96" t="s">
        <v>40</v>
      </c>
      <c r="P84" s="175" t="s">
        <v>1677</v>
      </c>
      <c r="Q84" s="85" t="s">
        <v>266</v>
      </c>
      <c r="R84" s="86" t="s">
        <v>403</v>
      </c>
      <c r="S84" s="89" t="s">
        <v>406</v>
      </c>
      <c r="T84" s="174" t="s">
        <v>1688</v>
      </c>
      <c r="U84" s="86" t="e">
        <f>VLOOKUP(B84,'[1]CT1'!$B$4:$B$93,1,FALSE)</f>
        <v>#N/A</v>
      </c>
      <c r="V84" s="168"/>
      <c r="W84" s="88" t="e">
        <f>VLOOKUP(B84,'[2]Đơn T10'!$C$193:$C$604,1,FALSE)</f>
        <v>#N/A</v>
      </c>
      <c r="X84" s="172" t="s">
        <v>1676</v>
      </c>
      <c r="Y84" s="87" t="str">
        <f>VLOOKUP(B84,'[2]Đơn T10'!$C$7:$C$620,1,FALSE)</f>
        <v>16D120351</v>
      </c>
      <c r="Z84" s="87">
        <f>VLOOKUP(B84,'[3]DS TN K52,53 T10-21'!$B$11:$D$272,3,FALSE)</f>
        <v>1</v>
      </c>
      <c r="AA84" s="87" t="e">
        <f>VLOOKUP(B84,'[3]DS TN K52,53 T10-21'!$B$11:$C$272,2,FALSE)</f>
        <v>#REF!</v>
      </c>
      <c r="AB84" s="168" t="s">
        <v>1007</v>
      </c>
    </row>
    <row r="85" spans="1:27" s="87" customFormat="1" ht="27.75" customHeight="1">
      <c r="A85" s="77">
        <f>IF(B85&lt;&gt;" ",SUBTOTAL(103,B$7:$B85))</f>
        <v>79</v>
      </c>
      <c r="B85" s="81" t="s">
        <v>614</v>
      </c>
      <c r="C85" s="82" t="s">
        <v>165</v>
      </c>
      <c r="D85" s="83" t="s">
        <v>201</v>
      </c>
      <c r="E85" s="84" t="s">
        <v>453</v>
      </c>
      <c r="F85" s="81" t="s">
        <v>38</v>
      </c>
      <c r="G85" s="81" t="s">
        <v>615</v>
      </c>
      <c r="H85" s="81" t="s">
        <v>161</v>
      </c>
      <c r="I85" s="81" t="s">
        <v>161</v>
      </c>
      <c r="J85" s="81" t="s">
        <v>161</v>
      </c>
      <c r="K85" s="95">
        <v>8.2</v>
      </c>
      <c r="L85" s="96">
        <v>112</v>
      </c>
      <c r="M85" s="96">
        <v>120</v>
      </c>
      <c r="N85" s="97">
        <v>2.84</v>
      </c>
      <c r="O85" s="96" t="s">
        <v>40</v>
      </c>
      <c r="P85" s="175" t="s">
        <v>1011</v>
      </c>
      <c r="Q85" s="85" t="s">
        <v>266</v>
      </c>
      <c r="R85" s="86" t="s">
        <v>403</v>
      </c>
      <c r="S85" s="89" t="s">
        <v>406</v>
      </c>
      <c r="T85" s="174" t="s">
        <v>1688</v>
      </c>
      <c r="U85" s="86" t="e">
        <f>VLOOKUP(B85,'[1]CT1'!$B$4:$B$93,1,FALSE)</f>
        <v>#N/A</v>
      </c>
      <c r="V85" s="168"/>
      <c r="W85" s="88" t="str">
        <f>VLOOKUP(B85,'[2]Đơn T10'!$C$193:$C$604,1,FALSE)</f>
        <v>16D120365</v>
      </c>
      <c r="X85" s="172" t="s">
        <v>1010</v>
      </c>
      <c r="Y85" s="87" t="str">
        <f>VLOOKUP(B85,'[2]Đơn T10'!$C$7:$C$620,1,FALSE)</f>
        <v>16D120365</v>
      </c>
      <c r="Z85" s="87">
        <f>VLOOKUP(B85,'[3]DS TN K52,53 T10-21'!$B$11:$D$272,3,FALSE)</f>
        <v>1</v>
      </c>
      <c r="AA85" s="87">
        <f>VLOOKUP(B85,'[3]DS TN K52,53 T10-21'!$B$11:$C$272,2,FALSE)</f>
        <v>1</v>
      </c>
    </row>
    <row r="86" spans="1:27" s="87" customFormat="1" ht="27.75" customHeight="1">
      <c r="A86" s="77">
        <f>IF(B86&lt;&gt;" ",SUBTOTAL(103,B$7:$B86))</f>
        <v>80</v>
      </c>
      <c r="B86" s="81" t="s">
        <v>616</v>
      </c>
      <c r="C86" s="82" t="s">
        <v>53</v>
      </c>
      <c r="D86" s="83" t="s">
        <v>617</v>
      </c>
      <c r="E86" s="84" t="s">
        <v>460</v>
      </c>
      <c r="F86" s="81" t="s">
        <v>38</v>
      </c>
      <c r="G86" s="81" t="s">
        <v>615</v>
      </c>
      <c r="H86" s="81" t="s">
        <v>161</v>
      </c>
      <c r="I86" s="81" t="s">
        <v>161</v>
      </c>
      <c r="J86" s="81" t="s">
        <v>161</v>
      </c>
      <c r="K86" s="95">
        <v>8.5</v>
      </c>
      <c r="L86" s="96">
        <v>112</v>
      </c>
      <c r="M86" s="96">
        <v>120</v>
      </c>
      <c r="N86" s="97">
        <v>3.52</v>
      </c>
      <c r="O86" s="96" t="s">
        <v>66</v>
      </c>
      <c r="P86" s="175" t="s">
        <v>1011</v>
      </c>
      <c r="Q86" s="85" t="s">
        <v>266</v>
      </c>
      <c r="R86" s="86" t="s">
        <v>403</v>
      </c>
      <c r="S86" s="89" t="s">
        <v>406</v>
      </c>
      <c r="T86" s="174" t="s">
        <v>1688</v>
      </c>
      <c r="U86" s="86" t="e">
        <f>VLOOKUP(B86,'[1]CT1'!$B$4:$B$93,1,FALSE)</f>
        <v>#N/A</v>
      </c>
      <c r="V86" s="168"/>
      <c r="W86" s="88" t="str">
        <f>VLOOKUP(B86,'[2]Đơn T10'!$C$193:$C$604,1,FALSE)</f>
        <v>16D120394</v>
      </c>
      <c r="X86" s="172" t="s">
        <v>1010</v>
      </c>
      <c r="Y86" s="87" t="str">
        <f>VLOOKUP(B86,'[2]Đơn T10'!$C$7:$C$620,1,FALSE)</f>
        <v>16D120394</v>
      </c>
      <c r="Z86" s="87">
        <f>VLOOKUP(B86,'[3]DS TN K52,53 T10-21'!$B$11:$D$272,3,FALSE)</f>
        <v>1</v>
      </c>
      <c r="AA86" s="87">
        <f>VLOOKUP(B86,'[3]DS TN K52,53 T10-21'!$B$11:$C$272,2,FALSE)</f>
        <v>1</v>
      </c>
    </row>
    <row r="87" spans="1:27" s="87" customFormat="1" ht="27.75" customHeight="1">
      <c r="A87" s="77">
        <f>IF(B87&lt;&gt;" ",SUBTOTAL(103,B$7:$B87))</f>
        <v>81</v>
      </c>
      <c r="B87" s="81" t="s">
        <v>618</v>
      </c>
      <c r="C87" s="82" t="s">
        <v>53</v>
      </c>
      <c r="D87" s="83" t="s">
        <v>365</v>
      </c>
      <c r="E87" s="84" t="s">
        <v>619</v>
      </c>
      <c r="F87" s="81" t="s">
        <v>38</v>
      </c>
      <c r="G87" s="81" t="s">
        <v>615</v>
      </c>
      <c r="H87" s="81" t="s">
        <v>161</v>
      </c>
      <c r="I87" s="81" t="s">
        <v>161</v>
      </c>
      <c r="J87" s="81" t="s">
        <v>161</v>
      </c>
      <c r="K87" s="95">
        <v>8.8</v>
      </c>
      <c r="L87" s="96">
        <v>112</v>
      </c>
      <c r="M87" s="96">
        <v>120</v>
      </c>
      <c r="N87" s="97">
        <v>3.44</v>
      </c>
      <c r="O87" s="96" t="s">
        <v>66</v>
      </c>
      <c r="P87" s="175" t="s">
        <v>1011</v>
      </c>
      <c r="Q87" s="85" t="s">
        <v>266</v>
      </c>
      <c r="R87" s="86" t="s">
        <v>403</v>
      </c>
      <c r="S87" s="89" t="s">
        <v>406</v>
      </c>
      <c r="T87" s="174" t="s">
        <v>1688</v>
      </c>
      <c r="U87" s="86" t="e">
        <f>VLOOKUP(B87,'[1]CT1'!$B$4:$B$93,1,FALSE)</f>
        <v>#N/A</v>
      </c>
      <c r="V87" s="168"/>
      <c r="W87" s="88" t="str">
        <f>VLOOKUP(B87,'[2]Đơn T10'!$C$193:$C$604,1,FALSE)</f>
        <v>16D120404</v>
      </c>
      <c r="X87" s="172" t="s">
        <v>1010</v>
      </c>
      <c r="Y87" s="87" t="str">
        <f>VLOOKUP(B87,'[2]Đơn T10'!$C$7:$C$620,1,FALSE)</f>
        <v>16D120404</v>
      </c>
      <c r="Z87" s="87">
        <f>VLOOKUP(B87,'[3]DS TN K52,53 T10-21'!$B$11:$D$272,3,FALSE)</f>
        <v>1</v>
      </c>
      <c r="AA87" s="87">
        <f>VLOOKUP(B87,'[3]DS TN K52,53 T10-21'!$B$11:$C$272,2,FALSE)</f>
        <v>1</v>
      </c>
    </row>
    <row r="88" spans="1:27" s="87" customFormat="1" ht="25.5" customHeight="1">
      <c r="A88" s="77">
        <f>IF(B88&lt;&gt;" ",SUBTOTAL(103,B$7:$B88))</f>
        <v>82</v>
      </c>
      <c r="B88" s="81" t="s">
        <v>620</v>
      </c>
      <c r="C88" s="82" t="s">
        <v>621</v>
      </c>
      <c r="D88" s="83" t="s">
        <v>128</v>
      </c>
      <c r="E88" s="84" t="s">
        <v>622</v>
      </c>
      <c r="F88" s="81" t="s">
        <v>38</v>
      </c>
      <c r="G88" s="81" t="s">
        <v>623</v>
      </c>
      <c r="H88" s="81" t="s">
        <v>161</v>
      </c>
      <c r="I88" s="81" t="s">
        <v>161</v>
      </c>
      <c r="J88" s="81" t="s">
        <v>161</v>
      </c>
      <c r="K88" s="95">
        <v>7.8</v>
      </c>
      <c r="L88" s="96">
        <v>112</v>
      </c>
      <c r="M88" s="96">
        <v>120</v>
      </c>
      <c r="N88" s="97">
        <v>2.66</v>
      </c>
      <c r="O88" s="96" t="s">
        <v>40</v>
      </c>
      <c r="P88" s="175" t="s">
        <v>1011</v>
      </c>
      <c r="Q88" s="85" t="s">
        <v>73</v>
      </c>
      <c r="R88" s="86" t="s">
        <v>405</v>
      </c>
      <c r="S88" s="89" t="s">
        <v>409</v>
      </c>
      <c r="T88" s="174" t="s">
        <v>1683</v>
      </c>
      <c r="U88" s="86" t="e">
        <f>VLOOKUP(B88,'[1]CT1'!$B$4:$B$93,1,FALSE)</f>
        <v>#N/A</v>
      </c>
      <c r="V88" s="168"/>
      <c r="W88" s="88" t="str">
        <f>VLOOKUP(B88,'[2]Đơn T10'!$C$193:$C$604,1,FALSE)</f>
        <v>16D150016</v>
      </c>
      <c r="X88" s="172" t="s">
        <v>1010</v>
      </c>
      <c r="Y88" s="87" t="str">
        <f>VLOOKUP(B88,'[2]Đơn T10'!$C$7:$C$620,1,FALSE)</f>
        <v>16D150016</v>
      </c>
      <c r="Z88" s="87">
        <f>VLOOKUP(B88,'[3]DS TN K52,53 T10-21'!$B$11:$D$272,3,FALSE)</f>
        <v>1</v>
      </c>
      <c r="AA88" s="87">
        <f>VLOOKUP(B88,'[3]DS TN K52,53 T10-21'!$B$11:$C$272,2,FALSE)</f>
        <v>1</v>
      </c>
    </row>
    <row r="89" spans="1:27" s="87" customFormat="1" ht="25.5" customHeight="1">
      <c r="A89" s="77">
        <f>IF(B89&lt;&gt;" ",SUBTOTAL(103,B$7:$B89))</f>
        <v>83</v>
      </c>
      <c r="B89" s="81" t="s">
        <v>624</v>
      </c>
      <c r="C89" s="82" t="s">
        <v>625</v>
      </c>
      <c r="D89" s="83" t="s">
        <v>286</v>
      </c>
      <c r="E89" s="84" t="s">
        <v>626</v>
      </c>
      <c r="F89" s="81" t="s">
        <v>38</v>
      </c>
      <c r="G89" s="81" t="s">
        <v>623</v>
      </c>
      <c r="H89" s="81" t="s">
        <v>161</v>
      </c>
      <c r="I89" s="81" t="s">
        <v>161</v>
      </c>
      <c r="J89" s="81" t="s">
        <v>161</v>
      </c>
      <c r="K89" s="95">
        <v>8.3</v>
      </c>
      <c r="L89" s="96">
        <v>112</v>
      </c>
      <c r="M89" s="96">
        <v>120</v>
      </c>
      <c r="N89" s="97">
        <v>3.3</v>
      </c>
      <c r="O89" s="96" t="s">
        <v>66</v>
      </c>
      <c r="P89" s="175" t="s">
        <v>1011</v>
      </c>
      <c r="Q89" s="85" t="s">
        <v>73</v>
      </c>
      <c r="R89" s="86" t="s">
        <v>405</v>
      </c>
      <c r="S89" s="89" t="s">
        <v>409</v>
      </c>
      <c r="T89" s="174" t="s">
        <v>1683</v>
      </c>
      <c r="U89" s="86" t="e">
        <f>VLOOKUP(B89,'[1]CT1'!$B$4:$B$93,1,FALSE)</f>
        <v>#N/A</v>
      </c>
      <c r="V89" s="168"/>
      <c r="W89" s="88" t="str">
        <f>VLOOKUP(B89,'[2]Đơn T10'!$C$193:$C$604,1,FALSE)</f>
        <v>16D150023</v>
      </c>
      <c r="X89" s="172" t="s">
        <v>1010</v>
      </c>
      <c r="Y89" s="87" t="str">
        <f>VLOOKUP(B89,'[2]Đơn T10'!$C$7:$C$620,1,FALSE)</f>
        <v>16D150023</v>
      </c>
      <c r="Z89" s="87">
        <f>VLOOKUP(B89,'[3]DS TN K52,53 T10-21'!$B$11:$D$272,3,FALSE)</f>
        <v>1</v>
      </c>
      <c r="AA89" s="87">
        <f>VLOOKUP(B89,'[3]DS TN K52,53 T10-21'!$B$11:$C$272,2,FALSE)</f>
        <v>1</v>
      </c>
    </row>
    <row r="90" spans="1:27" s="87" customFormat="1" ht="25.5" customHeight="1">
      <c r="A90" s="77">
        <f>IF(B90&lt;&gt;" ",SUBTOTAL(103,B$7:$B90))</f>
        <v>84</v>
      </c>
      <c r="B90" s="81" t="s">
        <v>627</v>
      </c>
      <c r="C90" s="82" t="s">
        <v>53</v>
      </c>
      <c r="D90" s="83" t="s">
        <v>68</v>
      </c>
      <c r="E90" s="84" t="s">
        <v>628</v>
      </c>
      <c r="F90" s="81" t="s">
        <v>38</v>
      </c>
      <c r="G90" s="81" t="s">
        <v>623</v>
      </c>
      <c r="H90" s="81" t="s">
        <v>161</v>
      </c>
      <c r="I90" s="81" t="s">
        <v>161</v>
      </c>
      <c r="J90" s="81" t="s">
        <v>161</v>
      </c>
      <c r="K90" s="95">
        <v>8.3</v>
      </c>
      <c r="L90" s="96">
        <v>112</v>
      </c>
      <c r="M90" s="96">
        <v>120</v>
      </c>
      <c r="N90" s="97">
        <v>3.34</v>
      </c>
      <c r="O90" s="96" t="s">
        <v>66</v>
      </c>
      <c r="P90" s="175" t="s">
        <v>1011</v>
      </c>
      <c r="Q90" s="85" t="s">
        <v>73</v>
      </c>
      <c r="R90" s="86" t="s">
        <v>405</v>
      </c>
      <c r="S90" s="89" t="s">
        <v>409</v>
      </c>
      <c r="T90" s="174" t="s">
        <v>1683</v>
      </c>
      <c r="U90" s="86" t="e">
        <f>VLOOKUP(B90,'[1]CT1'!$B$4:$B$93,1,FALSE)</f>
        <v>#N/A</v>
      </c>
      <c r="V90" s="168"/>
      <c r="W90" s="88" t="str">
        <f>VLOOKUP(B90,'[2]Đơn T10'!$C$193:$C$604,1,FALSE)</f>
        <v>16D150039</v>
      </c>
      <c r="X90" s="172" t="s">
        <v>1010</v>
      </c>
      <c r="Y90" s="87" t="str">
        <f>VLOOKUP(B90,'[2]Đơn T10'!$C$7:$C$620,1,FALSE)</f>
        <v>16D150039</v>
      </c>
      <c r="Z90" s="87">
        <f>VLOOKUP(B90,'[3]DS TN K52,53 T10-21'!$B$11:$D$272,3,FALSE)</f>
        <v>1</v>
      </c>
      <c r="AA90" s="87">
        <f>VLOOKUP(B90,'[3]DS TN K52,53 T10-21'!$B$11:$C$272,2,FALSE)</f>
        <v>1</v>
      </c>
    </row>
    <row r="91" spans="1:27" s="87" customFormat="1" ht="25.5" customHeight="1">
      <c r="A91" s="77">
        <f>IF(B91&lt;&gt;" ",SUBTOTAL(103,B$7:$B91))</f>
        <v>85</v>
      </c>
      <c r="B91" s="81" t="s">
        <v>629</v>
      </c>
      <c r="C91" s="82" t="s">
        <v>379</v>
      </c>
      <c r="D91" s="83" t="s">
        <v>63</v>
      </c>
      <c r="E91" s="84" t="s">
        <v>630</v>
      </c>
      <c r="F91" s="81" t="s">
        <v>38</v>
      </c>
      <c r="G91" s="81" t="s">
        <v>623</v>
      </c>
      <c r="H91" s="81" t="s">
        <v>161</v>
      </c>
      <c r="I91" s="81" t="s">
        <v>161</v>
      </c>
      <c r="J91" s="81" t="s">
        <v>161</v>
      </c>
      <c r="K91" s="95">
        <v>8</v>
      </c>
      <c r="L91" s="96">
        <v>112</v>
      </c>
      <c r="M91" s="96">
        <v>120</v>
      </c>
      <c r="N91" s="97">
        <v>2.44</v>
      </c>
      <c r="O91" s="96" t="s">
        <v>169</v>
      </c>
      <c r="P91" s="175" t="s">
        <v>1011</v>
      </c>
      <c r="Q91" s="85" t="s">
        <v>73</v>
      </c>
      <c r="R91" s="86" t="s">
        <v>405</v>
      </c>
      <c r="S91" s="89" t="s">
        <v>409</v>
      </c>
      <c r="T91" s="174" t="s">
        <v>1683</v>
      </c>
      <c r="U91" s="86" t="e">
        <f>VLOOKUP(B91,'[1]CT1'!$B$4:$B$93,1,FALSE)</f>
        <v>#N/A</v>
      </c>
      <c r="V91" s="168"/>
      <c r="W91" s="88" t="str">
        <f>VLOOKUP(B91,'[2]Đơn T10'!$C$193:$C$604,1,FALSE)</f>
        <v>16D150046</v>
      </c>
      <c r="X91" s="172" t="s">
        <v>1010</v>
      </c>
      <c r="Y91" s="87" t="str">
        <f>VLOOKUP(B91,'[2]Đơn T10'!$C$7:$C$620,1,FALSE)</f>
        <v>16D150046</v>
      </c>
      <c r="Z91" s="87">
        <f>VLOOKUP(B91,'[3]DS TN K52,53 T10-21'!$B$11:$D$272,3,FALSE)</f>
        <v>1</v>
      </c>
      <c r="AA91" s="87">
        <f>VLOOKUP(B91,'[3]DS TN K52,53 T10-21'!$B$11:$C$272,2,FALSE)</f>
        <v>1</v>
      </c>
    </row>
    <row r="92" spans="1:27" s="87" customFormat="1" ht="25.5" customHeight="1">
      <c r="A92" s="77">
        <f>IF(B92&lt;&gt;" ",SUBTOTAL(103,B$7:$B92))</f>
        <v>86</v>
      </c>
      <c r="B92" s="81" t="s">
        <v>631</v>
      </c>
      <c r="C92" s="82" t="s">
        <v>632</v>
      </c>
      <c r="D92" s="83" t="s">
        <v>267</v>
      </c>
      <c r="E92" s="84" t="s">
        <v>633</v>
      </c>
      <c r="F92" s="81" t="s">
        <v>38</v>
      </c>
      <c r="G92" s="81" t="s">
        <v>623</v>
      </c>
      <c r="H92" s="81" t="s">
        <v>161</v>
      </c>
      <c r="I92" s="81" t="s">
        <v>161</v>
      </c>
      <c r="J92" s="81" t="s">
        <v>161</v>
      </c>
      <c r="K92" s="95">
        <v>8.5</v>
      </c>
      <c r="L92" s="96">
        <v>112</v>
      </c>
      <c r="M92" s="96">
        <v>120</v>
      </c>
      <c r="N92" s="97">
        <v>2.67</v>
      </c>
      <c r="O92" s="96" t="s">
        <v>40</v>
      </c>
      <c r="P92" s="175" t="s">
        <v>1011</v>
      </c>
      <c r="Q92" s="85" t="s">
        <v>73</v>
      </c>
      <c r="R92" s="86" t="s">
        <v>405</v>
      </c>
      <c r="S92" s="89" t="s">
        <v>409</v>
      </c>
      <c r="T92" s="174" t="s">
        <v>1683</v>
      </c>
      <c r="U92" s="86" t="e">
        <f>VLOOKUP(B92,'[1]CT1'!$B$4:$B$93,1,FALSE)</f>
        <v>#N/A</v>
      </c>
      <c r="V92" s="168"/>
      <c r="W92" s="88" t="str">
        <f>VLOOKUP(B92,'[2]Đơn T10'!$C$193:$C$604,1,FALSE)</f>
        <v>16D150062</v>
      </c>
      <c r="X92" s="172" t="s">
        <v>1010</v>
      </c>
      <c r="Y92" s="87" t="str">
        <f>VLOOKUP(B92,'[2]Đơn T10'!$C$7:$C$620,1,FALSE)</f>
        <v>16D150062</v>
      </c>
      <c r="Z92" s="87">
        <f>VLOOKUP(B92,'[3]DS TN K52,53 T10-21'!$B$11:$D$272,3,FALSE)</f>
        <v>1</v>
      </c>
      <c r="AA92" s="87">
        <f>VLOOKUP(B92,'[3]DS TN K52,53 T10-21'!$B$11:$C$272,2,FALSE)</f>
        <v>1</v>
      </c>
    </row>
    <row r="93" spans="1:27" s="87" customFormat="1" ht="25.5" customHeight="1">
      <c r="A93" s="77">
        <f>IF(B93&lt;&gt;" ",SUBTOTAL(103,B$7:$B93))</f>
        <v>87</v>
      </c>
      <c r="B93" s="81" t="s">
        <v>634</v>
      </c>
      <c r="C93" s="82" t="s">
        <v>53</v>
      </c>
      <c r="D93" s="83" t="s">
        <v>635</v>
      </c>
      <c r="E93" s="84" t="s">
        <v>335</v>
      </c>
      <c r="F93" s="81" t="s">
        <v>38</v>
      </c>
      <c r="G93" s="81" t="s">
        <v>623</v>
      </c>
      <c r="H93" s="81" t="s">
        <v>161</v>
      </c>
      <c r="I93" s="81" t="s">
        <v>161</v>
      </c>
      <c r="J93" s="81" t="s">
        <v>161</v>
      </c>
      <c r="K93" s="95">
        <v>8.5</v>
      </c>
      <c r="L93" s="96">
        <v>112</v>
      </c>
      <c r="M93" s="96">
        <v>120</v>
      </c>
      <c r="N93" s="97">
        <v>2.82</v>
      </c>
      <c r="O93" s="96" t="s">
        <v>40</v>
      </c>
      <c r="P93" s="175" t="s">
        <v>1011</v>
      </c>
      <c r="Q93" s="85" t="s">
        <v>73</v>
      </c>
      <c r="R93" s="86" t="s">
        <v>405</v>
      </c>
      <c r="S93" s="89" t="s">
        <v>409</v>
      </c>
      <c r="T93" s="174" t="s">
        <v>1683</v>
      </c>
      <c r="U93" s="86" t="e">
        <f>VLOOKUP(B93,'[1]CT1'!$B$4:$B$93,1,FALSE)</f>
        <v>#N/A</v>
      </c>
      <c r="V93" s="168"/>
      <c r="W93" s="88" t="str">
        <f>VLOOKUP(B93,'[2]Đơn T10'!$C$193:$C$604,1,FALSE)</f>
        <v>16D150066</v>
      </c>
      <c r="X93" s="172" t="s">
        <v>1010</v>
      </c>
      <c r="Y93" s="87" t="str">
        <f>VLOOKUP(B93,'[2]Đơn T10'!$C$7:$C$620,1,FALSE)</f>
        <v>16D150066</v>
      </c>
      <c r="Z93" s="87">
        <f>VLOOKUP(B93,'[3]DS TN K52,53 T10-21'!$B$11:$D$272,3,FALSE)</f>
        <v>1</v>
      </c>
      <c r="AA93" s="87">
        <f>VLOOKUP(B93,'[3]DS TN K52,53 T10-21'!$B$11:$C$272,2,FALSE)</f>
        <v>1</v>
      </c>
    </row>
    <row r="94" spans="1:27" s="87" customFormat="1" ht="25.5" customHeight="1">
      <c r="A94" s="77">
        <f>IF(B94&lt;&gt;" ",SUBTOTAL(103,B$7:$B94))</f>
        <v>88</v>
      </c>
      <c r="B94" s="81" t="s">
        <v>636</v>
      </c>
      <c r="C94" s="82" t="s">
        <v>53</v>
      </c>
      <c r="D94" s="83" t="s">
        <v>179</v>
      </c>
      <c r="E94" s="84" t="s">
        <v>637</v>
      </c>
      <c r="F94" s="81" t="s">
        <v>38</v>
      </c>
      <c r="G94" s="81" t="s">
        <v>638</v>
      </c>
      <c r="H94" s="81" t="s">
        <v>161</v>
      </c>
      <c r="I94" s="81" t="s">
        <v>161</v>
      </c>
      <c r="J94" s="81" t="s">
        <v>161</v>
      </c>
      <c r="K94" s="95">
        <v>7</v>
      </c>
      <c r="L94" s="96">
        <v>112</v>
      </c>
      <c r="M94" s="96">
        <v>120</v>
      </c>
      <c r="N94" s="97">
        <v>2.55</v>
      </c>
      <c r="O94" s="96" t="s">
        <v>40</v>
      </c>
      <c r="P94" s="175" t="s">
        <v>1011</v>
      </c>
      <c r="Q94" s="85" t="s">
        <v>73</v>
      </c>
      <c r="R94" s="86" t="s">
        <v>405</v>
      </c>
      <c r="S94" s="89" t="s">
        <v>409</v>
      </c>
      <c r="T94" s="174" t="s">
        <v>1683</v>
      </c>
      <c r="U94" s="86" t="e">
        <f>VLOOKUP(B94,'[1]CT1'!$B$4:$B$93,1,FALSE)</f>
        <v>#N/A</v>
      </c>
      <c r="V94" s="168"/>
      <c r="W94" s="88" t="str">
        <f>VLOOKUP(B94,'[2]Đơn T10'!$C$193:$C$604,1,FALSE)</f>
        <v>16D150105</v>
      </c>
      <c r="X94" s="172" t="s">
        <v>1010</v>
      </c>
      <c r="Y94" s="87" t="str">
        <f>VLOOKUP(B94,'[2]Đơn T10'!$C$7:$C$620,1,FALSE)</f>
        <v>16D150105</v>
      </c>
      <c r="Z94" s="87">
        <f>VLOOKUP(B94,'[3]DS TN K52,53 T10-21'!$B$11:$D$272,3,FALSE)</f>
        <v>1</v>
      </c>
      <c r="AA94" s="87">
        <f>VLOOKUP(B94,'[3]DS TN K52,53 T10-21'!$B$11:$C$272,2,FALSE)</f>
        <v>1</v>
      </c>
    </row>
    <row r="95" spans="1:27" s="87" customFormat="1" ht="25.5" customHeight="1">
      <c r="A95" s="77">
        <f>IF(B95&lt;&gt;" ",SUBTOTAL(103,B$7:$B95))</f>
        <v>89</v>
      </c>
      <c r="B95" s="81" t="s">
        <v>639</v>
      </c>
      <c r="C95" s="82" t="s">
        <v>53</v>
      </c>
      <c r="D95" s="83" t="s">
        <v>640</v>
      </c>
      <c r="E95" s="84" t="s">
        <v>641</v>
      </c>
      <c r="F95" s="81" t="s">
        <v>38</v>
      </c>
      <c r="G95" s="81" t="s">
        <v>638</v>
      </c>
      <c r="H95" s="81" t="s">
        <v>161</v>
      </c>
      <c r="I95" s="81" t="s">
        <v>161</v>
      </c>
      <c r="J95" s="81" t="s">
        <v>161</v>
      </c>
      <c r="K95" s="95">
        <v>8</v>
      </c>
      <c r="L95" s="96">
        <v>112</v>
      </c>
      <c r="M95" s="96">
        <v>120</v>
      </c>
      <c r="N95" s="97">
        <v>2.57</v>
      </c>
      <c r="O95" s="96" t="s">
        <v>40</v>
      </c>
      <c r="P95" s="175" t="s">
        <v>41</v>
      </c>
      <c r="Q95" s="85" t="s">
        <v>73</v>
      </c>
      <c r="R95" s="86" t="s">
        <v>405</v>
      </c>
      <c r="S95" s="89" t="s">
        <v>409</v>
      </c>
      <c r="T95" s="174" t="s">
        <v>1683</v>
      </c>
      <c r="U95" s="86" t="e">
        <f>VLOOKUP(B95,'[1]CT1'!$B$4:$B$93,1,FALSE)</f>
        <v>#N/A</v>
      </c>
      <c r="V95" s="168"/>
      <c r="W95" s="88" t="e">
        <f>VLOOKUP(B95,'[2]Đơn T10'!$C$193:$C$604,1,FALSE)</f>
        <v>#N/A</v>
      </c>
      <c r="X95" s="172"/>
      <c r="Y95" s="87" t="str">
        <f>VLOOKUP(B95,'[2]Đơn T10'!$C$7:$C$620,1,FALSE)</f>
        <v>16D150104</v>
      </c>
      <c r="Z95" s="87">
        <f>VLOOKUP(B95,'[3]DS TN K52,53 T10-21'!$B$11:$D$272,3,FALSE)</f>
        <v>1</v>
      </c>
      <c r="AA95" s="87" t="e">
        <f>VLOOKUP(B95,'[3]DS TN K52,53 T10-21'!$B$11:$C$272,2,FALSE)</f>
        <v>#REF!</v>
      </c>
    </row>
    <row r="96" spans="1:27" s="87" customFormat="1" ht="25.5" customHeight="1">
      <c r="A96" s="77">
        <f>IF(B96&lt;&gt;" ",SUBTOTAL(103,B$7:$B96))</f>
        <v>90</v>
      </c>
      <c r="B96" s="81" t="s">
        <v>642</v>
      </c>
      <c r="C96" s="82" t="s">
        <v>643</v>
      </c>
      <c r="D96" s="83" t="s">
        <v>240</v>
      </c>
      <c r="E96" s="84" t="s">
        <v>644</v>
      </c>
      <c r="F96" s="81" t="s">
        <v>72</v>
      </c>
      <c r="G96" s="81" t="s">
        <v>638</v>
      </c>
      <c r="H96" s="81" t="s">
        <v>161</v>
      </c>
      <c r="I96" s="81" t="s">
        <v>161</v>
      </c>
      <c r="J96" s="81" t="s">
        <v>161</v>
      </c>
      <c r="K96" s="95">
        <v>8.3</v>
      </c>
      <c r="L96" s="96">
        <v>112</v>
      </c>
      <c r="M96" s="96">
        <v>120</v>
      </c>
      <c r="N96" s="97">
        <v>2.54</v>
      </c>
      <c r="O96" s="96" t="s">
        <v>40</v>
      </c>
      <c r="P96" s="175" t="s">
        <v>1011</v>
      </c>
      <c r="Q96" s="85" t="s">
        <v>73</v>
      </c>
      <c r="R96" s="86" t="s">
        <v>405</v>
      </c>
      <c r="S96" s="89" t="s">
        <v>409</v>
      </c>
      <c r="T96" s="174" t="s">
        <v>1683</v>
      </c>
      <c r="U96" s="86" t="e">
        <f>VLOOKUP(B96,'[1]CT1'!$B$4:$B$93,1,FALSE)</f>
        <v>#N/A</v>
      </c>
      <c r="V96" s="168"/>
      <c r="W96" s="88" t="str">
        <f>VLOOKUP(B96,'[2]Đơn T10'!$C$193:$C$604,1,FALSE)</f>
        <v>16D150126</v>
      </c>
      <c r="X96" s="172" t="s">
        <v>1010</v>
      </c>
      <c r="Y96" s="87" t="str">
        <f>VLOOKUP(B96,'[2]Đơn T10'!$C$7:$C$620,1,FALSE)</f>
        <v>16D150126</v>
      </c>
      <c r="Z96" s="87">
        <f>VLOOKUP(B96,'[3]DS TN K52,53 T10-21'!$B$11:$D$272,3,FALSE)</f>
        <v>1</v>
      </c>
      <c r="AA96" s="87">
        <f>VLOOKUP(B96,'[3]DS TN K52,53 T10-21'!$B$11:$C$272,2,FALSE)</f>
        <v>1</v>
      </c>
    </row>
    <row r="97" spans="1:27" s="87" customFormat="1" ht="25.5" customHeight="1">
      <c r="A97" s="77">
        <f>IF(B97&lt;&gt;" ",SUBTOTAL(103,B$7:$B97))</f>
        <v>91</v>
      </c>
      <c r="B97" s="81" t="s">
        <v>645</v>
      </c>
      <c r="C97" s="82" t="s">
        <v>646</v>
      </c>
      <c r="D97" s="83" t="s">
        <v>647</v>
      </c>
      <c r="E97" s="84" t="s">
        <v>648</v>
      </c>
      <c r="F97" s="81" t="s">
        <v>38</v>
      </c>
      <c r="G97" s="81" t="s">
        <v>638</v>
      </c>
      <c r="H97" s="81" t="s">
        <v>161</v>
      </c>
      <c r="I97" s="81" t="s">
        <v>161</v>
      </c>
      <c r="J97" s="81" t="s">
        <v>161</v>
      </c>
      <c r="K97" s="95">
        <v>8.8</v>
      </c>
      <c r="L97" s="96">
        <v>112</v>
      </c>
      <c r="M97" s="96">
        <v>120</v>
      </c>
      <c r="N97" s="97">
        <v>2.76</v>
      </c>
      <c r="O97" s="96" t="s">
        <v>40</v>
      </c>
      <c r="P97" s="175" t="s">
        <v>1011</v>
      </c>
      <c r="Q97" s="85" t="s">
        <v>73</v>
      </c>
      <c r="R97" s="86" t="s">
        <v>405</v>
      </c>
      <c r="S97" s="89" t="s">
        <v>409</v>
      </c>
      <c r="T97" s="174" t="s">
        <v>1683</v>
      </c>
      <c r="U97" s="86" t="e">
        <f>VLOOKUP(B97,'[1]CT1'!$B$4:$B$93,1,FALSE)</f>
        <v>#N/A</v>
      </c>
      <c r="V97" s="168"/>
      <c r="W97" s="88" t="str">
        <f>VLOOKUP(B97,'[2]Đơn T10'!$C$193:$C$604,1,FALSE)</f>
        <v>16D150131</v>
      </c>
      <c r="X97" s="172" t="s">
        <v>1010</v>
      </c>
      <c r="Y97" s="87" t="str">
        <f>VLOOKUP(B97,'[2]Đơn T10'!$C$7:$C$620,1,FALSE)</f>
        <v>16D150131</v>
      </c>
      <c r="Z97" s="87">
        <f>VLOOKUP(B97,'[3]DS TN K52,53 T10-21'!$B$11:$D$272,3,FALSE)</f>
        <v>1</v>
      </c>
      <c r="AA97" s="87">
        <f>VLOOKUP(B97,'[3]DS TN K52,53 T10-21'!$B$11:$C$272,2,FALSE)</f>
        <v>1</v>
      </c>
    </row>
    <row r="98" spans="1:27" s="87" customFormat="1" ht="25.5" customHeight="1">
      <c r="A98" s="77">
        <f>IF(B98&lt;&gt;" ",SUBTOTAL(103,B$7:$B98))</f>
        <v>92</v>
      </c>
      <c r="B98" s="81" t="s">
        <v>649</v>
      </c>
      <c r="C98" s="82" t="s">
        <v>650</v>
      </c>
      <c r="D98" s="83" t="s">
        <v>651</v>
      </c>
      <c r="E98" s="84" t="s">
        <v>460</v>
      </c>
      <c r="F98" s="81" t="s">
        <v>38</v>
      </c>
      <c r="G98" s="81" t="s">
        <v>638</v>
      </c>
      <c r="H98" s="81" t="s">
        <v>161</v>
      </c>
      <c r="I98" s="81" t="s">
        <v>161</v>
      </c>
      <c r="J98" s="81" t="s">
        <v>161</v>
      </c>
      <c r="K98" s="95">
        <v>8.5</v>
      </c>
      <c r="L98" s="96">
        <v>112</v>
      </c>
      <c r="M98" s="96">
        <v>120</v>
      </c>
      <c r="N98" s="97">
        <v>2.96</v>
      </c>
      <c r="O98" s="96" t="s">
        <v>40</v>
      </c>
      <c r="P98" s="175" t="s">
        <v>41</v>
      </c>
      <c r="Q98" s="85" t="s">
        <v>73</v>
      </c>
      <c r="R98" s="86" t="s">
        <v>405</v>
      </c>
      <c r="S98" s="89" t="s">
        <v>409</v>
      </c>
      <c r="T98" s="174" t="s">
        <v>1683</v>
      </c>
      <c r="U98" s="86" t="e">
        <f>VLOOKUP(B98,'[1]CT1'!$B$4:$B$93,1,FALSE)</f>
        <v>#N/A</v>
      </c>
      <c r="V98" s="168"/>
      <c r="W98" s="88" t="e">
        <f>VLOOKUP(B98,'[2]Đơn T10'!$C$193:$C$604,1,FALSE)</f>
        <v>#N/A</v>
      </c>
      <c r="X98" s="172"/>
      <c r="Y98" s="87" t="str">
        <f>VLOOKUP(B98,'[2]Đơn T10'!$C$7:$C$620,1,FALSE)</f>
        <v>16D150140</v>
      </c>
      <c r="Z98" s="87">
        <f>VLOOKUP(B98,'[3]DS TN K52,53 T10-21'!$B$11:$D$272,3,FALSE)</f>
        <v>1</v>
      </c>
      <c r="AA98" s="87" t="e">
        <f>VLOOKUP(B98,'[3]DS TN K52,53 T10-21'!$B$11:$C$272,2,FALSE)</f>
        <v>#REF!</v>
      </c>
    </row>
    <row r="99" spans="1:27" s="87" customFormat="1" ht="25.5" customHeight="1">
      <c r="A99" s="77">
        <f>IF(B99&lt;&gt;" ",SUBTOTAL(103,B$7:$B99))</f>
        <v>93</v>
      </c>
      <c r="B99" s="81" t="s">
        <v>652</v>
      </c>
      <c r="C99" s="82" t="s">
        <v>653</v>
      </c>
      <c r="D99" s="83" t="s">
        <v>654</v>
      </c>
      <c r="E99" s="84" t="s">
        <v>655</v>
      </c>
      <c r="F99" s="81" t="s">
        <v>38</v>
      </c>
      <c r="G99" s="81" t="s">
        <v>638</v>
      </c>
      <c r="H99" s="81" t="s">
        <v>161</v>
      </c>
      <c r="I99" s="81" t="s">
        <v>161</v>
      </c>
      <c r="J99" s="81" t="s">
        <v>161</v>
      </c>
      <c r="K99" s="95">
        <v>8.3</v>
      </c>
      <c r="L99" s="96">
        <v>112</v>
      </c>
      <c r="M99" s="96">
        <v>120</v>
      </c>
      <c r="N99" s="97">
        <v>2.85</v>
      </c>
      <c r="O99" s="96" t="s">
        <v>40</v>
      </c>
      <c r="P99" s="175" t="s">
        <v>1011</v>
      </c>
      <c r="Q99" s="85" t="s">
        <v>73</v>
      </c>
      <c r="R99" s="86" t="s">
        <v>405</v>
      </c>
      <c r="S99" s="89" t="s">
        <v>409</v>
      </c>
      <c r="T99" s="174" t="s">
        <v>1683</v>
      </c>
      <c r="U99" s="86" t="e">
        <f>VLOOKUP(B99,'[1]CT1'!$B$4:$B$93,1,FALSE)</f>
        <v>#N/A</v>
      </c>
      <c r="V99" s="168"/>
      <c r="W99" s="88" t="str">
        <f>VLOOKUP(B99,'[2]Đơn T10'!$C$193:$C$604,1,FALSE)</f>
        <v>16D150141</v>
      </c>
      <c r="X99" s="172" t="s">
        <v>1010</v>
      </c>
      <c r="Y99" s="87" t="str">
        <f>VLOOKUP(B99,'[2]Đơn T10'!$C$7:$C$620,1,FALSE)</f>
        <v>16D150141</v>
      </c>
      <c r="Z99" s="87">
        <f>VLOOKUP(B99,'[3]DS TN K52,53 T10-21'!$B$11:$D$272,3,FALSE)</f>
        <v>1</v>
      </c>
      <c r="AA99" s="87">
        <f>VLOOKUP(B99,'[3]DS TN K52,53 T10-21'!$B$11:$C$272,2,FALSE)</f>
        <v>1</v>
      </c>
    </row>
    <row r="100" spans="1:25" s="87" customFormat="1" ht="25.5" customHeight="1">
      <c r="A100" s="77">
        <f>IF(B100&lt;&gt;" ",SUBTOTAL(103,B$7:$B100))</f>
        <v>94</v>
      </c>
      <c r="B100" s="81" t="s">
        <v>1715</v>
      </c>
      <c r="C100" s="82" t="s">
        <v>80</v>
      </c>
      <c r="D100" s="83" t="s">
        <v>179</v>
      </c>
      <c r="E100" s="84" t="s">
        <v>656</v>
      </c>
      <c r="F100" s="81" t="s">
        <v>38</v>
      </c>
      <c r="G100" s="81" t="s">
        <v>657</v>
      </c>
      <c r="H100" s="81" t="s">
        <v>161</v>
      </c>
      <c r="I100" s="81" t="s">
        <v>161</v>
      </c>
      <c r="J100" s="81" t="s">
        <v>161</v>
      </c>
      <c r="K100" s="95">
        <v>6</v>
      </c>
      <c r="L100" s="96">
        <v>112</v>
      </c>
      <c r="M100" s="96">
        <v>120</v>
      </c>
      <c r="N100" s="97">
        <v>2.85</v>
      </c>
      <c r="O100" s="96" t="s">
        <v>40</v>
      </c>
      <c r="P100" s="175" t="s">
        <v>1011</v>
      </c>
      <c r="Q100" s="85" t="s">
        <v>73</v>
      </c>
      <c r="R100" s="86" t="s">
        <v>405</v>
      </c>
      <c r="S100" s="89" t="s">
        <v>409</v>
      </c>
      <c r="T100" s="174" t="s">
        <v>1683</v>
      </c>
      <c r="U100" s="86" t="e">
        <f>VLOOKUP(B100,'[1]CT1'!$B$4:$B$93,1,FALSE)</f>
        <v>#N/A</v>
      </c>
      <c r="V100" s="168"/>
      <c r="W100" s="88"/>
      <c r="X100" s="172" t="s">
        <v>1010</v>
      </c>
      <c r="Y100" s="87" t="str">
        <f>VLOOKUP(B100,'[2]Đơn T10'!$C$7:$C$620,1,FALSE)</f>
        <v>16D150194</v>
      </c>
    </row>
    <row r="101" spans="1:27" s="87" customFormat="1" ht="25.5" customHeight="1">
      <c r="A101" s="77">
        <f>IF(B101&lt;&gt;" ",SUBTOTAL(103,B$7:$B101))</f>
        <v>95</v>
      </c>
      <c r="B101" s="81" t="s">
        <v>658</v>
      </c>
      <c r="C101" s="82" t="s">
        <v>659</v>
      </c>
      <c r="D101" s="83" t="s">
        <v>286</v>
      </c>
      <c r="E101" s="84" t="s">
        <v>660</v>
      </c>
      <c r="F101" s="81" t="s">
        <v>38</v>
      </c>
      <c r="G101" s="81" t="s">
        <v>657</v>
      </c>
      <c r="H101" s="81" t="s">
        <v>161</v>
      </c>
      <c r="I101" s="81" t="s">
        <v>161</v>
      </c>
      <c r="J101" s="81" t="s">
        <v>161</v>
      </c>
      <c r="K101" s="95">
        <v>8.5</v>
      </c>
      <c r="L101" s="96">
        <v>112</v>
      </c>
      <c r="M101" s="96">
        <v>120</v>
      </c>
      <c r="N101" s="97">
        <v>2.84</v>
      </c>
      <c r="O101" s="96" t="s">
        <v>40</v>
      </c>
      <c r="P101" s="175" t="s">
        <v>1011</v>
      </c>
      <c r="Q101" s="85" t="s">
        <v>73</v>
      </c>
      <c r="R101" s="86" t="s">
        <v>405</v>
      </c>
      <c r="S101" s="89" t="s">
        <v>409</v>
      </c>
      <c r="T101" s="174" t="s">
        <v>1683</v>
      </c>
      <c r="U101" s="86" t="e">
        <f>VLOOKUP(B101,'[1]CT1'!$B$4:$B$93,1,FALSE)</f>
        <v>#N/A</v>
      </c>
      <c r="V101" s="168"/>
      <c r="W101" s="88" t="str">
        <f>VLOOKUP(B101,'[2]Đơn T10'!$C$193:$C$604,1,FALSE)</f>
        <v>16D150203</v>
      </c>
      <c r="X101" s="172" t="s">
        <v>1010</v>
      </c>
      <c r="Y101" s="87" t="str">
        <f>VLOOKUP(B101,'[2]Đơn T10'!$C$7:$C$620,1,FALSE)</f>
        <v>16D150203</v>
      </c>
      <c r="Z101" s="87">
        <f>VLOOKUP(B101,'[3]DS TN K52,53 T10-21'!$B$11:$D$272,3,FALSE)</f>
        <v>1</v>
      </c>
      <c r="AA101" s="87">
        <f>VLOOKUP(B101,'[3]DS TN K52,53 T10-21'!$B$11:$C$272,2,FALSE)</f>
        <v>1</v>
      </c>
    </row>
    <row r="102" spans="1:27" s="87" customFormat="1" ht="25.5" customHeight="1">
      <c r="A102" s="77">
        <f>IF(B102&lt;&gt;" ",SUBTOTAL(103,B$7:$B102))</f>
        <v>96</v>
      </c>
      <c r="B102" s="81" t="s">
        <v>661</v>
      </c>
      <c r="C102" s="82" t="s">
        <v>662</v>
      </c>
      <c r="D102" s="83" t="s">
        <v>651</v>
      </c>
      <c r="E102" s="84" t="s">
        <v>663</v>
      </c>
      <c r="F102" s="81" t="s">
        <v>38</v>
      </c>
      <c r="G102" s="81" t="s">
        <v>657</v>
      </c>
      <c r="H102" s="81" t="s">
        <v>161</v>
      </c>
      <c r="I102" s="81" t="s">
        <v>161</v>
      </c>
      <c r="J102" s="81" t="s">
        <v>161</v>
      </c>
      <c r="K102" s="95">
        <v>8.5</v>
      </c>
      <c r="L102" s="96">
        <v>112</v>
      </c>
      <c r="M102" s="96">
        <v>120</v>
      </c>
      <c r="N102" s="97">
        <v>2.8</v>
      </c>
      <c r="O102" s="96" t="s">
        <v>40</v>
      </c>
      <c r="P102" s="175" t="s">
        <v>1011</v>
      </c>
      <c r="Q102" s="85" t="s">
        <v>73</v>
      </c>
      <c r="R102" s="86" t="s">
        <v>405</v>
      </c>
      <c r="S102" s="89" t="s">
        <v>409</v>
      </c>
      <c r="T102" s="174" t="s">
        <v>1683</v>
      </c>
      <c r="U102" s="86" t="e">
        <f>VLOOKUP(B102,'[1]CT1'!$B$4:$B$93,1,FALSE)</f>
        <v>#N/A</v>
      </c>
      <c r="V102" s="168"/>
      <c r="W102" s="88" t="str">
        <f>VLOOKUP(B102,'[2]Đơn T10'!$C$193:$C$604,1,FALSE)</f>
        <v>16D150229</v>
      </c>
      <c r="X102" s="172" t="s">
        <v>1010</v>
      </c>
      <c r="Y102" s="87" t="str">
        <f>VLOOKUP(B102,'[2]Đơn T10'!$C$7:$C$620,1,FALSE)</f>
        <v>16D150229</v>
      </c>
      <c r="Z102" s="87">
        <f>VLOOKUP(B102,'[3]DS TN K52,53 T10-21'!$B$11:$D$272,3,FALSE)</f>
        <v>1</v>
      </c>
      <c r="AA102" s="87">
        <f>VLOOKUP(B102,'[3]DS TN K52,53 T10-21'!$B$11:$C$272,2,FALSE)</f>
        <v>1</v>
      </c>
    </row>
    <row r="103" spans="1:27" s="87" customFormat="1" ht="25.5" customHeight="1">
      <c r="A103" s="77">
        <f>IF(B103&lt;&gt;" ",SUBTOTAL(103,B$7:$B103))</f>
        <v>97</v>
      </c>
      <c r="B103" s="81" t="s">
        <v>664</v>
      </c>
      <c r="C103" s="82" t="s">
        <v>665</v>
      </c>
      <c r="D103" s="83" t="s">
        <v>72</v>
      </c>
      <c r="E103" s="84" t="s">
        <v>666</v>
      </c>
      <c r="F103" s="81" t="s">
        <v>38</v>
      </c>
      <c r="G103" s="81" t="s">
        <v>667</v>
      </c>
      <c r="H103" s="81" t="s">
        <v>161</v>
      </c>
      <c r="I103" s="81" t="s">
        <v>161</v>
      </c>
      <c r="J103" s="81" t="s">
        <v>161</v>
      </c>
      <c r="K103" s="95">
        <v>8</v>
      </c>
      <c r="L103" s="96">
        <v>112</v>
      </c>
      <c r="M103" s="96">
        <v>120</v>
      </c>
      <c r="N103" s="97">
        <v>2.87</v>
      </c>
      <c r="O103" s="96" t="s">
        <v>40</v>
      </c>
      <c r="P103" s="175" t="s">
        <v>41</v>
      </c>
      <c r="Q103" s="85" t="s">
        <v>73</v>
      </c>
      <c r="R103" s="86" t="s">
        <v>405</v>
      </c>
      <c r="S103" s="89" t="s">
        <v>409</v>
      </c>
      <c r="T103" s="174" t="s">
        <v>1683</v>
      </c>
      <c r="U103" s="86" t="e">
        <f>VLOOKUP(B103,'[1]CT1'!$B$4:$B$93,1,FALSE)</f>
        <v>#N/A</v>
      </c>
      <c r="V103" s="168"/>
      <c r="W103" s="88" t="e">
        <f>VLOOKUP(B103,'[2]Đơn T10'!$C$193:$C$604,1,FALSE)</f>
        <v>#N/A</v>
      </c>
      <c r="X103" s="172"/>
      <c r="Y103" s="87" t="str">
        <f>VLOOKUP(B103,'[2]Đơn T10'!$C$7:$C$620,1,FALSE)</f>
        <v>16D150307</v>
      </c>
      <c r="Z103" s="87">
        <f>VLOOKUP(B103,'[3]DS TN K52,53 T10-21'!$B$11:$D$272,3,FALSE)</f>
        <v>1</v>
      </c>
      <c r="AA103" s="87" t="e">
        <f>VLOOKUP(B103,'[3]DS TN K52,53 T10-21'!$B$11:$C$272,2,FALSE)</f>
        <v>#REF!</v>
      </c>
    </row>
    <row r="104" spans="1:27" s="87" customFormat="1" ht="25.5" customHeight="1">
      <c r="A104" s="77">
        <f>IF(B104&lt;&gt;" ",SUBTOTAL(103,B$7:$B104))</f>
        <v>98</v>
      </c>
      <c r="B104" s="81" t="s">
        <v>668</v>
      </c>
      <c r="C104" s="82" t="s">
        <v>253</v>
      </c>
      <c r="D104" s="83" t="s">
        <v>63</v>
      </c>
      <c r="E104" s="84" t="s">
        <v>669</v>
      </c>
      <c r="F104" s="81" t="s">
        <v>38</v>
      </c>
      <c r="G104" s="81" t="s">
        <v>667</v>
      </c>
      <c r="H104" s="81" t="s">
        <v>161</v>
      </c>
      <c r="I104" s="81" t="s">
        <v>161</v>
      </c>
      <c r="J104" s="81" t="s">
        <v>161</v>
      </c>
      <c r="K104" s="95">
        <v>8.5</v>
      </c>
      <c r="L104" s="96">
        <v>112</v>
      </c>
      <c r="M104" s="96">
        <v>120</v>
      </c>
      <c r="N104" s="97">
        <v>3.25</v>
      </c>
      <c r="O104" s="96" t="s">
        <v>66</v>
      </c>
      <c r="P104" s="175" t="s">
        <v>41</v>
      </c>
      <c r="Q104" s="85" t="s">
        <v>73</v>
      </c>
      <c r="R104" s="86" t="s">
        <v>405</v>
      </c>
      <c r="S104" s="89" t="s">
        <v>409</v>
      </c>
      <c r="T104" s="174" t="s">
        <v>1683</v>
      </c>
      <c r="U104" s="86" t="e">
        <f>VLOOKUP(B104,'[1]CT1'!$B$4:$B$93,1,FALSE)</f>
        <v>#N/A</v>
      </c>
      <c r="V104" s="168"/>
      <c r="W104" s="88" t="e">
        <f>VLOOKUP(B104,'[2]Đơn T10'!$C$193:$C$604,1,FALSE)</f>
        <v>#N/A</v>
      </c>
      <c r="X104" s="172"/>
      <c r="Y104" s="87" t="str">
        <f>VLOOKUP(B104,'[2]Đơn T10'!$C$7:$C$620,1,FALSE)</f>
        <v>16D150314</v>
      </c>
      <c r="Z104" s="87">
        <f>VLOOKUP(B104,'[3]DS TN K52,53 T10-21'!$B$11:$D$272,3,FALSE)</f>
        <v>1</v>
      </c>
      <c r="AA104" s="87" t="e">
        <f>VLOOKUP(B104,'[3]DS TN K52,53 T10-21'!$B$11:$C$272,2,FALSE)</f>
        <v>#REF!</v>
      </c>
    </row>
    <row r="105" spans="1:27" s="87" customFormat="1" ht="25.5" customHeight="1">
      <c r="A105" s="77">
        <f>IF(B105&lt;&gt;" ",SUBTOTAL(103,B$7:$B105))</f>
        <v>99</v>
      </c>
      <c r="B105" s="81" t="s">
        <v>670</v>
      </c>
      <c r="C105" s="82" t="s">
        <v>671</v>
      </c>
      <c r="D105" s="83" t="s">
        <v>267</v>
      </c>
      <c r="E105" s="84" t="s">
        <v>672</v>
      </c>
      <c r="F105" s="81" t="s">
        <v>38</v>
      </c>
      <c r="G105" s="81" t="s">
        <v>667</v>
      </c>
      <c r="H105" s="81" t="s">
        <v>161</v>
      </c>
      <c r="I105" s="81" t="s">
        <v>161</v>
      </c>
      <c r="J105" s="81" t="s">
        <v>161</v>
      </c>
      <c r="K105" s="95">
        <v>8.3</v>
      </c>
      <c r="L105" s="96">
        <v>112</v>
      </c>
      <c r="M105" s="96">
        <v>120</v>
      </c>
      <c r="N105" s="97">
        <v>2.8</v>
      </c>
      <c r="O105" s="96" t="s">
        <v>40</v>
      </c>
      <c r="P105" s="175" t="s">
        <v>41</v>
      </c>
      <c r="Q105" s="85" t="s">
        <v>73</v>
      </c>
      <c r="R105" s="86" t="s">
        <v>405</v>
      </c>
      <c r="S105" s="89" t="s">
        <v>409</v>
      </c>
      <c r="T105" s="174" t="s">
        <v>1683</v>
      </c>
      <c r="U105" s="86" t="e">
        <f>VLOOKUP(B105,'[1]CT1'!$B$4:$B$93,1,FALSE)</f>
        <v>#N/A</v>
      </c>
      <c r="V105" s="168"/>
      <c r="W105" s="88" t="e">
        <f>VLOOKUP(B105,'[2]Đơn T10'!$C$193:$C$604,1,FALSE)</f>
        <v>#N/A</v>
      </c>
      <c r="X105" s="172"/>
      <c r="Y105" s="87" t="str">
        <f>VLOOKUP(B105,'[2]Đơn T10'!$C$7:$C$620,1,FALSE)</f>
        <v>16D150332</v>
      </c>
      <c r="Z105" s="87">
        <f>VLOOKUP(B105,'[3]DS TN K52,53 T10-21'!$B$11:$D$272,3,FALSE)</f>
        <v>1</v>
      </c>
      <c r="AA105" s="87" t="e">
        <f>VLOOKUP(B105,'[3]DS TN K52,53 T10-21'!$B$11:$C$272,2,FALSE)</f>
        <v>#REF!</v>
      </c>
    </row>
    <row r="106" spans="1:27" s="87" customFormat="1" ht="25.5" customHeight="1">
      <c r="A106" s="77">
        <f>IF(B106&lt;&gt;" ",SUBTOTAL(103,B$7:$B106))</f>
        <v>100</v>
      </c>
      <c r="B106" s="81" t="s">
        <v>673</v>
      </c>
      <c r="C106" s="82" t="s">
        <v>131</v>
      </c>
      <c r="D106" s="83" t="s">
        <v>386</v>
      </c>
      <c r="E106" s="84" t="s">
        <v>674</v>
      </c>
      <c r="F106" s="81" t="s">
        <v>38</v>
      </c>
      <c r="G106" s="81" t="s">
        <v>675</v>
      </c>
      <c r="H106" s="81" t="s">
        <v>161</v>
      </c>
      <c r="I106" s="81" t="s">
        <v>161</v>
      </c>
      <c r="J106" s="81" t="s">
        <v>161</v>
      </c>
      <c r="K106" s="95">
        <v>8</v>
      </c>
      <c r="L106" s="96">
        <v>112</v>
      </c>
      <c r="M106" s="96">
        <v>120</v>
      </c>
      <c r="N106" s="97">
        <v>2.8</v>
      </c>
      <c r="O106" s="96" t="s">
        <v>40</v>
      </c>
      <c r="P106" s="175" t="s">
        <v>1011</v>
      </c>
      <c r="Q106" s="85" t="s">
        <v>73</v>
      </c>
      <c r="R106" s="86" t="s">
        <v>405</v>
      </c>
      <c r="S106" s="89" t="s">
        <v>409</v>
      </c>
      <c r="T106" s="174" t="s">
        <v>1683</v>
      </c>
      <c r="U106" s="86" t="e">
        <f>VLOOKUP(B106,'[1]CT1'!$B$4:$B$93,1,FALSE)</f>
        <v>#N/A</v>
      </c>
      <c r="V106" s="168"/>
      <c r="W106" s="88" t="str">
        <f>VLOOKUP(B106,'[2]Đơn T10'!$C$193:$C$604,1,FALSE)</f>
        <v>16D150365</v>
      </c>
      <c r="X106" s="172" t="s">
        <v>1010</v>
      </c>
      <c r="Y106" s="87" t="str">
        <f>VLOOKUP(B106,'[2]Đơn T10'!$C$7:$C$620,1,FALSE)</f>
        <v>16D150365</v>
      </c>
      <c r="Z106" s="87">
        <f>VLOOKUP(B106,'[3]DS TN K52,53 T10-21'!$B$11:$D$272,3,FALSE)</f>
        <v>1</v>
      </c>
      <c r="AA106" s="87">
        <f>VLOOKUP(B106,'[3]DS TN K52,53 T10-21'!$B$11:$C$272,2,FALSE)</f>
        <v>1</v>
      </c>
    </row>
    <row r="107" spans="1:27" s="87" customFormat="1" ht="25.5" customHeight="1">
      <c r="A107" s="77">
        <f>IF(B107&lt;&gt;" ",SUBTOTAL(103,B$7:$B107))</f>
        <v>101</v>
      </c>
      <c r="B107" s="81" t="s">
        <v>676</v>
      </c>
      <c r="C107" s="82" t="s">
        <v>305</v>
      </c>
      <c r="D107" s="83" t="s">
        <v>267</v>
      </c>
      <c r="E107" s="84" t="s">
        <v>677</v>
      </c>
      <c r="F107" s="81" t="s">
        <v>38</v>
      </c>
      <c r="G107" s="81" t="s">
        <v>675</v>
      </c>
      <c r="H107" s="81" t="s">
        <v>161</v>
      </c>
      <c r="I107" s="81" t="s">
        <v>161</v>
      </c>
      <c r="J107" s="81" t="s">
        <v>161</v>
      </c>
      <c r="K107" s="95">
        <v>8.5</v>
      </c>
      <c r="L107" s="96">
        <v>112</v>
      </c>
      <c r="M107" s="96">
        <v>120</v>
      </c>
      <c r="N107" s="97">
        <v>2.85</v>
      </c>
      <c r="O107" s="96" t="s">
        <v>40</v>
      </c>
      <c r="P107" s="175" t="s">
        <v>1011</v>
      </c>
      <c r="Q107" s="85" t="s">
        <v>73</v>
      </c>
      <c r="R107" s="86" t="s">
        <v>405</v>
      </c>
      <c r="S107" s="89" t="s">
        <v>409</v>
      </c>
      <c r="T107" s="174" t="s">
        <v>1683</v>
      </c>
      <c r="U107" s="86" t="e">
        <f>VLOOKUP(B107,'[1]CT1'!$B$4:$B$93,1,FALSE)</f>
        <v>#N/A</v>
      </c>
      <c r="V107" s="168"/>
      <c r="W107" s="88" t="str">
        <f>VLOOKUP(B107,'[2]Đơn T10'!$C$193:$C$604,1,FALSE)</f>
        <v>16D150422</v>
      </c>
      <c r="X107" s="172" t="s">
        <v>1010</v>
      </c>
      <c r="Y107" s="87" t="str">
        <f>VLOOKUP(B107,'[2]Đơn T10'!$C$7:$C$620,1,FALSE)</f>
        <v>16D150422</v>
      </c>
      <c r="Z107" s="87">
        <f>VLOOKUP(B107,'[3]DS TN K52,53 T10-21'!$B$11:$D$272,3,FALSE)</f>
        <v>1</v>
      </c>
      <c r="AA107" s="87">
        <f>VLOOKUP(B107,'[3]DS TN K52,53 T10-21'!$B$11:$C$272,2,FALSE)</f>
        <v>1</v>
      </c>
    </row>
    <row r="108" spans="1:27" s="87" customFormat="1" ht="25.5" customHeight="1">
      <c r="A108" s="77">
        <f>IF(B108&lt;&gt;" ",SUBTOTAL(103,B$7:$B108))</f>
        <v>102</v>
      </c>
      <c r="B108" s="81" t="s">
        <v>679</v>
      </c>
      <c r="C108" s="82" t="s">
        <v>53</v>
      </c>
      <c r="D108" s="83" t="s">
        <v>286</v>
      </c>
      <c r="E108" s="84" t="s">
        <v>680</v>
      </c>
      <c r="F108" s="81" t="s">
        <v>38</v>
      </c>
      <c r="G108" s="81" t="s">
        <v>678</v>
      </c>
      <c r="H108" s="81" t="s">
        <v>161</v>
      </c>
      <c r="I108" s="81" t="s">
        <v>161</v>
      </c>
      <c r="J108" s="81" t="s">
        <v>161</v>
      </c>
      <c r="K108" s="95">
        <v>8</v>
      </c>
      <c r="L108" s="96">
        <v>112</v>
      </c>
      <c r="M108" s="96">
        <v>120</v>
      </c>
      <c r="N108" s="97">
        <v>2.5</v>
      </c>
      <c r="O108" s="96" t="s">
        <v>40</v>
      </c>
      <c r="P108" s="175" t="s">
        <v>1011</v>
      </c>
      <c r="Q108" s="85" t="s">
        <v>73</v>
      </c>
      <c r="R108" s="86" t="s">
        <v>405</v>
      </c>
      <c r="S108" s="89" t="s">
        <v>409</v>
      </c>
      <c r="T108" s="174" t="s">
        <v>1683</v>
      </c>
      <c r="U108" s="86" t="e">
        <f>VLOOKUP(B108,'[1]CT1'!$B$4:$B$93,1,FALSE)</f>
        <v>#N/A</v>
      </c>
      <c r="V108" s="168"/>
      <c r="W108" s="88" t="str">
        <f>VLOOKUP(B108,'[2]Đơn T10'!$C$193:$C$604,1,FALSE)</f>
        <v>16D150473</v>
      </c>
      <c r="X108" s="172" t="s">
        <v>1010</v>
      </c>
      <c r="Y108" s="87" t="str">
        <f>VLOOKUP(B108,'[2]Đơn T10'!$C$7:$C$620,1,FALSE)</f>
        <v>16D150473</v>
      </c>
      <c r="Z108" s="87">
        <f>VLOOKUP(B108,'[3]DS TN K52,53 T10-21'!$B$11:$D$272,3,FALSE)</f>
        <v>1</v>
      </c>
      <c r="AA108" s="87">
        <f>VLOOKUP(B108,'[3]DS TN K52,53 T10-21'!$B$11:$C$272,2,FALSE)</f>
        <v>1</v>
      </c>
    </row>
    <row r="109" spans="1:27" s="87" customFormat="1" ht="25.5" customHeight="1">
      <c r="A109" s="77">
        <f>IF(B109&lt;&gt;" ",SUBTOTAL(103,B$7:$B109))</f>
        <v>103</v>
      </c>
      <c r="B109" s="81" t="s">
        <v>681</v>
      </c>
      <c r="C109" s="82" t="s">
        <v>682</v>
      </c>
      <c r="D109" s="83" t="s">
        <v>106</v>
      </c>
      <c r="E109" s="84" t="s">
        <v>538</v>
      </c>
      <c r="F109" s="81" t="s">
        <v>72</v>
      </c>
      <c r="G109" s="81" t="s">
        <v>683</v>
      </c>
      <c r="H109" s="81" t="s">
        <v>161</v>
      </c>
      <c r="I109" s="81" t="s">
        <v>161</v>
      </c>
      <c r="J109" s="81" t="s">
        <v>161</v>
      </c>
      <c r="K109" s="95">
        <v>7.5</v>
      </c>
      <c r="L109" s="96">
        <v>113</v>
      </c>
      <c r="M109" s="96">
        <v>121</v>
      </c>
      <c r="N109" s="97">
        <v>2.7</v>
      </c>
      <c r="O109" s="96" t="s">
        <v>40</v>
      </c>
      <c r="P109" s="175" t="s">
        <v>1011</v>
      </c>
      <c r="Q109" s="85" t="s">
        <v>73</v>
      </c>
      <c r="R109" s="86" t="s">
        <v>405</v>
      </c>
      <c r="S109" s="89" t="s">
        <v>409</v>
      </c>
      <c r="T109" s="174" t="s">
        <v>1683</v>
      </c>
      <c r="U109" s="86" t="e">
        <f>VLOOKUP(B109,'[1]CT1'!$B$4:$B$93,1,FALSE)</f>
        <v>#N/A</v>
      </c>
      <c r="V109" s="168"/>
      <c r="W109" s="88" t="str">
        <f>VLOOKUP(B109,'[2]Đơn T10'!$C$193:$C$604,1,FALSE)</f>
        <v>16D150546</v>
      </c>
      <c r="X109" s="172" t="s">
        <v>1010</v>
      </c>
      <c r="Y109" s="87" t="str">
        <f>VLOOKUP(B109,'[2]Đơn T10'!$C$7:$C$620,1,FALSE)</f>
        <v>16D150546</v>
      </c>
      <c r="Z109" s="87">
        <f>VLOOKUP(B109,'[3]DS TN K52,53 T10-21'!$B$11:$D$272,3,FALSE)</f>
        <v>1</v>
      </c>
      <c r="AA109" s="87">
        <f>VLOOKUP(B109,'[3]DS TN K52,53 T10-21'!$B$11:$C$272,2,FALSE)</f>
        <v>1</v>
      </c>
    </row>
    <row r="110" spans="1:27" s="87" customFormat="1" ht="25.5" customHeight="1">
      <c r="A110" s="77">
        <f>IF(B110&lt;&gt;" ",SUBTOTAL(103,B$7:$B110))</f>
        <v>104</v>
      </c>
      <c r="B110" s="81" t="s">
        <v>684</v>
      </c>
      <c r="C110" s="82" t="s">
        <v>165</v>
      </c>
      <c r="D110" s="83" t="s">
        <v>685</v>
      </c>
      <c r="E110" s="84" t="s">
        <v>686</v>
      </c>
      <c r="F110" s="81" t="s">
        <v>38</v>
      </c>
      <c r="G110" s="81" t="s">
        <v>683</v>
      </c>
      <c r="H110" s="81" t="s">
        <v>161</v>
      </c>
      <c r="I110" s="81" t="s">
        <v>161</v>
      </c>
      <c r="J110" s="81" t="s">
        <v>161</v>
      </c>
      <c r="K110" s="95">
        <v>8.3</v>
      </c>
      <c r="L110" s="96">
        <v>112</v>
      </c>
      <c r="M110" s="96">
        <v>120</v>
      </c>
      <c r="N110" s="97">
        <v>3.15</v>
      </c>
      <c r="O110" s="96" t="s">
        <v>40</v>
      </c>
      <c r="P110" s="175" t="s">
        <v>1011</v>
      </c>
      <c r="Q110" s="85" t="s">
        <v>73</v>
      </c>
      <c r="R110" s="86" t="s">
        <v>405</v>
      </c>
      <c r="S110" s="89" t="s">
        <v>409</v>
      </c>
      <c r="T110" s="174" t="s">
        <v>1683</v>
      </c>
      <c r="U110" s="86" t="e">
        <f>VLOOKUP(B110,'[1]CT1'!$B$4:$B$93,1,FALSE)</f>
        <v>#N/A</v>
      </c>
      <c r="V110" s="168"/>
      <c r="W110" s="88" t="str">
        <f>VLOOKUP(B110,'[2]Đơn T10'!$C$193:$C$604,1,FALSE)</f>
        <v>16D150565</v>
      </c>
      <c r="X110" s="172" t="s">
        <v>1010</v>
      </c>
      <c r="Y110" s="87" t="str">
        <f>VLOOKUP(B110,'[2]Đơn T10'!$C$7:$C$620,1,FALSE)</f>
        <v>16D150565</v>
      </c>
      <c r="Z110" s="87">
        <f>VLOOKUP(B110,'[3]DS TN K52,53 T10-21'!$B$11:$D$272,3,FALSE)</f>
        <v>1</v>
      </c>
      <c r="AA110" s="87">
        <f>VLOOKUP(B110,'[3]DS TN K52,53 T10-21'!$B$11:$C$272,2,FALSE)</f>
        <v>1</v>
      </c>
    </row>
    <row r="111" spans="1:28" s="87" customFormat="1" ht="25.5" customHeight="1">
      <c r="A111" s="77">
        <f>IF(B111&lt;&gt;" ",SUBTOTAL(103,B$7:$B111))</f>
        <v>105</v>
      </c>
      <c r="B111" s="81" t="s">
        <v>997</v>
      </c>
      <c r="C111" s="82" t="s">
        <v>998</v>
      </c>
      <c r="D111" s="83" t="s">
        <v>59</v>
      </c>
      <c r="E111" s="84" t="s">
        <v>753</v>
      </c>
      <c r="F111" s="81" t="s">
        <v>38</v>
      </c>
      <c r="G111" s="81" t="s">
        <v>999</v>
      </c>
      <c r="H111" s="81" t="s">
        <v>161</v>
      </c>
      <c r="I111" s="81" t="s">
        <v>161</v>
      </c>
      <c r="J111" s="81" t="s">
        <v>161</v>
      </c>
      <c r="K111" s="95">
        <v>9.3</v>
      </c>
      <c r="L111" s="96">
        <v>112</v>
      </c>
      <c r="M111" s="96">
        <v>120</v>
      </c>
      <c r="N111" s="97">
        <v>3.32</v>
      </c>
      <c r="O111" s="96" t="s">
        <v>66</v>
      </c>
      <c r="P111" s="175" t="s">
        <v>1677</v>
      </c>
      <c r="Q111" s="85" t="s">
        <v>73</v>
      </c>
      <c r="R111" s="86" t="s">
        <v>405</v>
      </c>
      <c r="S111" s="89" t="s">
        <v>409</v>
      </c>
      <c r="T111" s="174" t="s">
        <v>1683</v>
      </c>
      <c r="U111" s="86" t="e">
        <f>VLOOKUP(B111,'[1]CT1'!$B$4:$B$93,1,FALSE)</f>
        <v>#N/A</v>
      </c>
      <c r="V111" s="168"/>
      <c r="W111" s="88" t="e">
        <f>VLOOKUP(B111,'[2]Đơn T10'!$C$193:$C$604,1,FALSE)</f>
        <v>#N/A</v>
      </c>
      <c r="X111" s="172" t="s">
        <v>1676</v>
      </c>
      <c r="Y111" s="87" t="str">
        <f>VLOOKUP(B111,'[2]Đơn T10'!$C$7:$C$620,1,FALSE)</f>
        <v>16D150728</v>
      </c>
      <c r="Z111" s="87">
        <f>VLOOKUP(B111,'[3]DS TN K52,53 T10-21'!$B$11:$D$272,3,FALSE)</f>
        <v>1</v>
      </c>
      <c r="AA111" s="87" t="e">
        <f>VLOOKUP(B111,'[3]DS TN K52,53 T10-21'!$B$11:$C$272,2,FALSE)</f>
        <v>#REF!</v>
      </c>
      <c r="AB111" s="168" t="s">
        <v>1007</v>
      </c>
    </row>
    <row r="112" spans="1:28" s="87" customFormat="1" ht="25.5" customHeight="1">
      <c r="A112" s="77">
        <f>IF(B112&lt;&gt;" ",SUBTOTAL(103,B$7:$B112))</f>
        <v>106</v>
      </c>
      <c r="B112" s="81" t="s">
        <v>1679</v>
      </c>
      <c r="C112" s="82" t="s">
        <v>53</v>
      </c>
      <c r="D112" s="83" t="s">
        <v>74</v>
      </c>
      <c r="E112" s="84" t="s">
        <v>1680</v>
      </c>
      <c r="F112" s="81" t="s">
        <v>38</v>
      </c>
      <c r="G112" s="81" t="s">
        <v>1681</v>
      </c>
      <c r="H112" s="81" t="s">
        <v>161</v>
      </c>
      <c r="I112" s="81" t="s">
        <v>161</v>
      </c>
      <c r="J112" s="81" t="s">
        <v>161</v>
      </c>
      <c r="K112" s="95">
        <v>8.5</v>
      </c>
      <c r="L112" s="96"/>
      <c r="M112" s="96">
        <v>120</v>
      </c>
      <c r="N112" s="97">
        <v>2.87</v>
      </c>
      <c r="O112" s="96" t="s">
        <v>40</v>
      </c>
      <c r="P112" s="175" t="s">
        <v>1699</v>
      </c>
      <c r="Q112" s="85" t="s">
        <v>75</v>
      </c>
      <c r="R112" s="86" t="s">
        <v>408</v>
      </c>
      <c r="S112" s="89" t="s">
        <v>410</v>
      </c>
      <c r="T112" s="174" t="s">
        <v>1684</v>
      </c>
      <c r="U112" s="86" t="str">
        <f>VLOOKUP(B112,'[1]CT1'!$B$4:$B$93,1,FALSE)</f>
        <v>16D130007</v>
      </c>
      <c r="V112" s="168"/>
      <c r="W112" s="88"/>
      <c r="X112" s="172" t="s">
        <v>1678</v>
      </c>
      <c r="Y112" s="87" t="str">
        <f>VLOOKUP(B112,'[2]Đơn T10'!$C$7:$C$620,1,FALSE)</f>
        <v>16D130007</v>
      </c>
      <c r="Z112" s="87">
        <f>VLOOKUP(B112,'[3]DS TN K52,53 T10-21'!$B$11:$D$272,3,FALSE)</f>
        <v>1</v>
      </c>
      <c r="AB112" s="168"/>
    </row>
    <row r="113" spans="1:28" s="87" customFormat="1" ht="25.5" customHeight="1">
      <c r="A113" s="77">
        <f>IF(B113&lt;&gt;" ",SUBTOTAL(103,B$7:$B113))</f>
        <v>107</v>
      </c>
      <c r="B113" s="81" t="s">
        <v>1000</v>
      </c>
      <c r="C113" s="82" t="s">
        <v>1001</v>
      </c>
      <c r="D113" s="83" t="s">
        <v>137</v>
      </c>
      <c r="E113" s="84" t="s">
        <v>1002</v>
      </c>
      <c r="F113" s="81" t="s">
        <v>38</v>
      </c>
      <c r="G113" s="81" t="s">
        <v>1003</v>
      </c>
      <c r="H113" s="81" t="s">
        <v>161</v>
      </c>
      <c r="I113" s="81" t="s">
        <v>161</v>
      </c>
      <c r="J113" s="81" t="s">
        <v>161</v>
      </c>
      <c r="K113" s="95">
        <v>9.1</v>
      </c>
      <c r="L113" s="96">
        <v>112</v>
      </c>
      <c r="M113" s="96">
        <v>120</v>
      </c>
      <c r="N113" s="97">
        <v>3.15</v>
      </c>
      <c r="O113" s="96" t="s">
        <v>40</v>
      </c>
      <c r="P113" s="175" t="s">
        <v>1677</v>
      </c>
      <c r="Q113" s="85" t="s">
        <v>75</v>
      </c>
      <c r="R113" s="86" t="s">
        <v>408</v>
      </c>
      <c r="S113" s="89" t="s">
        <v>410</v>
      </c>
      <c r="T113" s="174" t="s">
        <v>1684</v>
      </c>
      <c r="U113" s="86" t="e">
        <f>VLOOKUP(B113,'[1]CT1'!$B$4:$B$93,1,FALSE)</f>
        <v>#N/A</v>
      </c>
      <c r="V113" s="168"/>
      <c r="W113" s="88" t="e">
        <f>VLOOKUP(B113,'[2]Đơn T10'!$C$193:$C$604,1,FALSE)</f>
        <v>#N/A</v>
      </c>
      <c r="X113" s="172" t="s">
        <v>1676</v>
      </c>
      <c r="Y113" s="87" t="str">
        <f>VLOOKUP(B113,'[2]Đơn T10'!$C$7:$C$620,1,FALSE)</f>
        <v>16D130113</v>
      </c>
      <c r="Z113" s="87">
        <f>VLOOKUP(B113,'[3]DS TN K52,53 T10-21'!$B$11:$D$272,3,FALSE)</f>
        <v>1</v>
      </c>
      <c r="AA113" s="87" t="e">
        <f>VLOOKUP(B113,'[3]DS TN K52,53 T10-21'!$B$11:$C$272,2,FALSE)</f>
        <v>#REF!</v>
      </c>
      <c r="AB113" s="168" t="s">
        <v>1007</v>
      </c>
    </row>
    <row r="114" spans="1:27" s="87" customFormat="1" ht="25.5" customHeight="1">
      <c r="A114" s="77">
        <f>IF(B114&lt;&gt;" ",SUBTOTAL(103,B$7:$B114))</f>
        <v>108</v>
      </c>
      <c r="B114" s="81" t="s">
        <v>687</v>
      </c>
      <c r="C114" s="82" t="s">
        <v>688</v>
      </c>
      <c r="D114" s="83" t="s">
        <v>195</v>
      </c>
      <c r="E114" s="84" t="s">
        <v>637</v>
      </c>
      <c r="F114" s="81" t="s">
        <v>38</v>
      </c>
      <c r="G114" s="81" t="s">
        <v>689</v>
      </c>
      <c r="H114" s="81" t="s">
        <v>161</v>
      </c>
      <c r="I114" s="81" t="s">
        <v>161</v>
      </c>
      <c r="J114" s="81" t="s">
        <v>161</v>
      </c>
      <c r="K114" s="95">
        <v>8.5</v>
      </c>
      <c r="L114" s="96">
        <v>112</v>
      </c>
      <c r="M114" s="96">
        <v>120</v>
      </c>
      <c r="N114" s="97">
        <v>2.91</v>
      </c>
      <c r="O114" s="96" t="s">
        <v>40</v>
      </c>
      <c r="P114" s="175" t="s">
        <v>1011</v>
      </c>
      <c r="Q114" s="85" t="s">
        <v>75</v>
      </c>
      <c r="R114" s="86" t="s">
        <v>408</v>
      </c>
      <c r="S114" s="89" t="s">
        <v>410</v>
      </c>
      <c r="T114" s="174" t="s">
        <v>1684</v>
      </c>
      <c r="U114" s="86" t="e">
        <f>VLOOKUP(B114,'[1]CT1'!$B$4:$B$93,1,FALSE)</f>
        <v>#N/A</v>
      </c>
      <c r="V114" s="168"/>
      <c r="W114" s="88" t="str">
        <f>VLOOKUP(B114,'[2]Đơn T10'!$C$193:$C$604,1,FALSE)</f>
        <v>16D130186</v>
      </c>
      <c r="X114" s="172" t="s">
        <v>1010</v>
      </c>
      <c r="Y114" s="87" t="str">
        <f>VLOOKUP(B114,'[2]Đơn T10'!$C$7:$C$620,1,FALSE)</f>
        <v>16D130186</v>
      </c>
      <c r="Z114" s="87">
        <f>VLOOKUP(B114,'[3]DS TN K52,53 T10-21'!$B$11:$D$272,3,FALSE)</f>
        <v>1</v>
      </c>
      <c r="AA114" s="87">
        <f>VLOOKUP(B114,'[3]DS TN K52,53 T10-21'!$B$11:$C$272,2,FALSE)</f>
        <v>1</v>
      </c>
    </row>
    <row r="115" spans="1:27" s="87" customFormat="1" ht="25.5" customHeight="1">
      <c r="A115" s="77">
        <f>IF(B115&lt;&gt;" ",SUBTOTAL(103,B$7:$B115))</f>
        <v>109</v>
      </c>
      <c r="B115" s="81" t="s">
        <v>690</v>
      </c>
      <c r="C115" s="82" t="s">
        <v>71</v>
      </c>
      <c r="D115" s="83" t="s">
        <v>462</v>
      </c>
      <c r="E115" s="84" t="s">
        <v>538</v>
      </c>
      <c r="F115" s="81" t="s">
        <v>72</v>
      </c>
      <c r="G115" s="81" t="s">
        <v>691</v>
      </c>
      <c r="H115" s="81" t="s">
        <v>161</v>
      </c>
      <c r="I115" s="81" t="s">
        <v>161</v>
      </c>
      <c r="J115" s="81" t="s">
        <v>161</v>
      </c>
      <c r="K115" s="95">
        <v>8.5</v>
      </c>
      <c r="L115" s="96">
        <v>112</v>
      </c>
      <c r="M115" s="96">
        <v>120</v>
      </c>
      <c r="N115" s="97">
        <v>2.55</v>
      </c>
      <c r="O115" s="96" t="s">
        <v>40</v>
      </c>
      <c r="P115" s="175" t="s">
        <v>1011</v>
      </c>
      <c r="Q115" s="85" t="s">
        <v>84</v>
      </c>
      <c r="R115" s="86" t="s">
        <v>411</v>
      </c>
      <c r="S115" s="89" t="s">
        <v>412</v>
      </c>
      <c r="T115" s="174" t="s">
        <v>1685</v>
      </c>
      <c r="U115" s="86" t="e">
        <f>VLOOKUP(B115,'[1]CT1'!$B$4:$B$93,1,FALSE)</f>
        <v>#N/A</v>
      </c>
      <c r="V115" s="168"/>
      <c r="W115" s="88" t="str">
        <f>VLOOKUP(B115,'[2]Đơn T10'!$C$193:$C$604,1,FALSE)</f>
        <v>16D160005</v>
      </c>
      <c r="X115" s="172" t="s">
        <v>1010</v>
      </c>
      <c r="Y115" s="87" t="str">
        <f>VLOOKUP(B115,'[2]Đơn T10'!$C$7:$C$620,1,FALSE)</f>
        <v>16D160005</v>
      </c>
      <c r="Z115" s="87">
        <f>VLOOKUP(B115,'[3]DS TN K52,53 T10-21'!$B$11:$D$272,3,FALSE)</f>
        <v>1</v>
      </c>
      <c r="AA115" s="87">
        <f>VLOOKUP(B115,'[3]DS TN K52,53 T10-21'!$B$11:$C$272,2,FALSE)</f>
        <v>1</v>
      </c>
    </row>
    <row r="116" spans="1:28" s="87" customFormat="1" ht="25.5" customHeight="1">
      <c r="A116" s="77">
        <f>IF(B116&lt;&gt;" ",SUBTOTAL(103,B$7:$B116))</f>
        <v>110</v>
      </c>
      <c r="B116" s="81" t="s">
        <v>1004</v>
      </c>
      <c r="C116" s="82" t="s">
        <v>945</v>
      </c>
      <c r="D116" s="83" t="s">
        <v>106</v>
      </c>
      <c r="E116" s="84" t="s">
        <v>96</v>
      </c>
      <c r="F116" s="81" t="s">
        <v>38</v>
      </c>
      <c r="G116" s="81" t="s">
        <v>691</v>
      </c>
      <c r="H116" s="81" t="s">
        <v>161</v>
      </c>
      <c r="I116" s="81" t="s">
        <v>161</v>
      </c>
      <c r="J116" s="81" t="s">
        <v>161</v>
      </c>
      <c r="K116" s="95">
        <v>8.5</v>
      </c>
      <c r="L116" s="96">
        <v>112</v>
      </c>
      <c r="M116" s="96">
        <v>120</v>
      </c>
      <c r="N116" s="97">
        <v>3.18</v>
      </c>
      <c r="O116" s="96" t="s">
        <v>40</v>
      </c>
      <c r="P116" s="175" t="s">
        <v>1677</v>
      </c>
      <c r="Q116" s="85" t="s">
        <v>84</v>
      </c>
      <c r="R116" s="86" t="s">
        <v>411</v>
      </c>
      <c r="S116" s="89" t="s">
        <v>412</v>
      </c>
      <c r="T116" s="174" t="s">
        <v>1685</v>
      </c>
      <c r="U116" s="86" t="e">
        <f>VLOOKUP(B116,'[1]CT1'!$B$4:$B$93,1,FALSE)</f>
        <v>#N/A</v>
      </c>
      <c r="V116" s="168"/>
      <c r="W116" s="88" t="e">
        <f>VLOOKUP(B116,'[2]Đơn T10'!$C$193:$C$604,1,FALSE)</f>
        <v>#N/A</v>
      </c>
      <c r="X116" s="172" t="s">
        <v>1676</v>
      </c>
      <c r="Y116" s="87" t="str">
        <f>VLOOKUP(B116,'[2]Đơn T10'!$C$7:$C$620,1,FALSE)</f>
        <v>16D160003</v>
      </c>
      <c r="Z116" s="87">
        <f>VLOOKUP(B116,'[3]DS TN K52,53 T10-21'!$B$11:$D$272,3,FALSE)</f>
        <v>1</v>
      </c>
      <c r="AA116" s="87" t="e">
        <f>VLOOKUP(B116,'[3]DS TN K52,53 T10-21'!$B$11:$C$272,2,FALSE)</f>
        <v>#REF!</v>
      </c>
      <c r="AB116" s="168" t="s">
        <v>1007</v>
      </c>
    </row>
    <row r="117" spans="1:27" s="87" customFormat="1" ht="25.5" customHeight="1">
      <c r="A117" s="77">
        <f>IF(B117&lt;&gt;" ",SUBTOTAL(103,B$7:$B117))</f>
        <v>111</v>
      </c>
      <c r="B117" s="81" t="s">
        <v>692</v>
      </c>
      <c r="C117" s="82" t="s">
        <v>693</v>
      </c>
      <c r="D117" s="83" t="s">
        <v>179</v>
      </c>
      <c r="E117" s="84" t="s">
        <v>694</v>
      </c>
      <c r="F117" s="81" t="s">
        <v>38</v>
      </c>
      <c r="G117" s="81" t="s">
        <v>691</v>
      </c>
      <c r="H117" s="81" t="s">
        <v>161</v>
      </c>
      <c r="I117" s="81" t="s">
        <v>161</v>
      </c>
      <c r="J117" s="81" t="s">
        <v>161</v>
      </c>
      <c r="K117" s="95">
        <v>9</v>
      </c>
      <c r="L117" s="96">
        <v>112</v>
      </c>
      <c r="M117" s="96">
        <v>120</v>
      </c>
      <c r="N117" s="97">
        <v>2.9</v>
      </c>
      <c r="O117" s="96" t="s">
        <v>40</v>
      </c>
      <c r="P117" s="175" t="s">
        <v>1011</v>
      </c>
      <c r="Q117" s="85" t="s">
        <v>84</v>
      </c>
      <c r="R117" s="86" t="s">
        <v>411</v>
      </c>
      <c r="S117" s="89" t="s">
        <v>412</v>
      </c>
      <c r="T117" s="174" t="s">
        <v>1685</v>
      </c>
      <c r="U117" s="86" t="e">
        <f>VLOOKUP(B117,'[1]CT1'!$B$4:$B$93,1,FALSE)</f>
        <v>#N/A</v>
      </c>
      <c r="V117" s="168"/>
      <c r="W117" s="88" t="str">
        <f>VLOOKUP(B117,'[2]Đơn T10'!$C$193:$C$604,1,FALSE)</f>
        <v>16D160018</v>
      </c>
      <c r="X117" s="172" t="s">
        <v>1010</v>
      </c>
      <c r="Y117" s="87" t="str">
        <f>VLOOKUP(B117,'[2]Đơn T10'!$C$7:$C$620,1,FALSE)</f>
        <v>16D160018</v>
      </c>
      <c r="Z117" s="87">
        <f>VLOOKUP(B117,'[3]DS TN K52,53 T10-21'!$B$11:$D$272,3,FALSE)</f>
        <v>1</v>
      </c>
      <c r="AA117" s="87">
        <f>VLOOKUP(B117,'[3]DS TN K52,53 T10-21'!$B$11:$C$272,2,FALSE)</f>
        <v>1</v>
      </c>
    </row>
    <row r="118" spans="1:27" s="87" customFormat="1" ht="25.5" customHeight="1">
      <c r="A118" s="77">
        <f>IF(B118&lt;&gt;" ",SUBTOTAL(103,B$7:$B118))</f>
        <v>112</v>
      </c>
      <c r="B118" s="81" t="s">
        <v>695</v>
      </c>
      <c r="C118" s="82" t="s">
        <v>696</v>
      </c>
      <c r="D118" s="83" t="s">
        <v>183</v>
      </c>
      <c r="E118" s="84" t="s">
        <v>694</v>
      </c>
      <c r="F118" s="81" t="s">
        <v>72</v>
      </c>
      <c r="G118" s="81" t="s">
        <v>691</v>
      </c>
      <c r="H118" s="81" t="s">
        <v>161</v>
      </c>
      <c r="I118" s="81" t="s">
        <v>161</v>
      </c>
      <c r="J118" s="81" t="s">
        <v>161</v>
      </c>
      <c r="K118" s="95">
        <v>8.5</v>
      </c>
      <c r="L118" s="96">
        <v>112</v>
      </c>
      <c r="M118" s="96">
        <v>120</v>
      </c>
      <c r="N118" s="97">
        <v>2.55</v>
      </c>
      <c r="O118" s="96" t="s">
        <v>40</v>
      </c>
      <c r="P118" s="175" t="s">
        <v>1011</v>
      </c>
      <c r="Q118" s="85" t="s">
        <v>84</v>
      </c>
      <c r="R118" s="86" t="s">
        <v>411</v>
      </c>
      <c r="S118" s="89" t="s">
        <v>412</v>
      </c>
      <c r="T118" s="174" t="s">
        <v>1685</v>
      </c>
      <c r="U118" s="86" t="e">
        <f>VLOOKUP(B118,'[1]CT1'!$B$4:$B$93,1,FALSE)</f>
        <v>#N/A</v>
      </c>
      <c r="V118" s="168"/>
      <c r="W118" s="88" t="str">
        <f>VLOOKUP(B118,'[2]Đơn T10'!$C$193:$C$604,1,FALSE)</f>
        <v>16D160045</v>
      </c>
      <c r="X118" s="172" t="s">
        <v>1010</v>
      </c>
      <c r="Y118" s="87" t="str">
        <f>VLOOKUP(B118,'[2]Đơn T10'!$C$7:$C$620,1,FALSE)</f>
        <v>16D160045</v>
      </c>
      <c r="Z118" s="87">
        <f>VLOOKUP(B118,'[3]DS TN K52,53 T10-21'!$B$11:$D$272,3,FALSE)</f>
        <v>1</v>
      </c>
      <c r="AA118" s="87">
        <f>VLOOKUP(B118,'[3]DS TN K52,53 T10-21'!$B$11:$C$272,2,FALSE)</f>
        <v>1</v>
      </c>
    </row>
    <row r="119" spans="1:27" s="87" customFormat="1" ht="25.5" customHeight="1">
      <c r="A119" s="77">
        <f>IF(B119&lt;&gt;" ",SUBTOTAL(103,B$7:$B119))</f>
        <v>113</v>
      </c>
      <c r="B119" s="81" t="s">
        <v>697</v>
      </c>
      <c r="C119" s="82" t="s">
        <v>190</v>
      </c>
      <c r="D119" s="83" t="s">
        <v>698</v>
      </c>
      <c r="E119" s="84" t="s">
        <v>699</v>
      </c>
      <c r="F119" s="81" t="s">
        <v>38</v>
      </c>
      <c r="G119" s="81" t="s">
        <v>691</v>
      </c>
      <c r="H119" s="81" t="s">
        <v>161</v>
      </c>
      <c r="I119" s="81" t="s">
        <v>161</v>
      </c>
      <c r="J119" s="81" t="s">
        <v>161</v>
      </c>
      <c r="K119" s="95">
        <v>8.6</v>
      </c>
      <c r="L119" s="96">
        <v>112</v>
      </c>
      <c r="M119" s="96">
        <v>120</v>
      </c>
      <c r="N119" s="97">
        <v>2.84</v>
      </c>
      <c r="O119" s="96" t="s">
        <v>40</v>
      </c>
      <c r="P119" s="175" t="s">
        <v>1011</v>
      </c>
      <c r="Q119" s="85" t="s">
        <v>84</v>
      </c>
      <c r="R119" s="86" t="s">
        <v>411</v>
      </c>
      <c r="S119" s="89" t="s">
        <v>412</v>
      </c>
      <c r="T119" s="174" t="s">
        <v>1685</v>
      </c>
      <c r="U119" s="86" t="e">
        <f>VLOOKUP(B119,'[1]CT1'!$B$4:$B$93,1,FALSE)</f>
        <v>#N/A</v>
      </c>
      <c r="V119" s="168"/>
      <c r="W119" s="88" t="str">
        <f>VLOOKUP(B119,'[2]Đơn T10'!$C$193:$C$604,1,FALSE)</f>
        <v>16D160054</v>
      </c>
      <c r="X119" s="172" t="s">
        <v>1010</v>
      </c>
      <c r="Y119" s="87" t="str">
        <f>VLOOKUP(B119,'[2]Đơn T10'!$C$7:$C$620,1,FALSE)</f>
        <v>16D160054</v>
      </c>
      <c r="Z119" s="87">
        <f>VLOOKUP(B119,'[3]DS TN K52,53 T10-21'!$B$11:$D$272,3,FALSE)</f>
        <v>1</v>
      </c>
      <c r="AA119" s="87">
        <f>VLOOKUP(B119,'[3]DS TN K52,53 T10-21'!$B$11:$C$272,2,FALSE)</f>
        <v>1</v>
      </c>
    </row>
    <row r="120" spans="1:27" s="87" customFormat="1" ht="25.5" customHeight="1">
      <c r="A120" s="77">
        <f>IF(B120&lt;&gt;" ",SUBTOTAL(103,B$7:$B120))</f>
        <v>114</v>
      </c>
      <c r="B120" s="81" t="s">
        <v>700</v>
      </c>
      <c r="C120" s="82" t="s">
        <v>53</v>
      </c>
      <c r="D120" s="83" t="s">
        <v>219</v>
      </c>
      <c r="E120" s="84" t="s">
        <v>701</v>
      </c>
      <c r="F120" s="81" t="s">
        <v>38</v>
      </c>
      <c r="G120" s="81" t="s">
        <v>691</v>
      </c>
      <c r="H120" s="81" t="s">
        <v>161</v>
      </c>
      <c r="I120" s="81" t="s">
        <v>161</v>
      </c>
      <c r="J120" s="81" t="s">
        <v>161</v>
      </c>
      <c r="K120" s="95">
        <v>8</v>
      </c>
      <c r="L120" s="96">
        <v>112</v>
      </c>
      <c r="M120" s="96">
        <v>120</v>
      </c>
      <c r="N120" s="97">
        <v>2.68</v>
      </c>
      <c r="O120" s="96" t="s">
        <v>40</v>
      </c>
      <c r="P120" s="175" t="s">
        <v>1011</v>
      </c>
      <c r="Q120" s="85" t="s">
        <v>84</v>
      </c>
      <c r="R120" s="86" t="s">
        <v>411</v>
      </c>
      <c r="S120" s="89" t="s">
        <v>412</v>
      </c>
      <c r="T120" s="174" t="s">
        <v>1685</v>
      </c>
      <c r="U120" s="86" t="e">
        <f>VLOOKUP(B120,'[1]CT1'!$B$4:$B$93,1,FALSE)</f>
        <v>#N/A</v>
      </c>
      <c r="V120" s="168"/>
      <c r="W120" s="88" t="str">
        <f>VLOOKUP(B120,'[2]Đơn T10'!$C$193:$C$604,1,FALSE)</f>
        <v>16D160063</v>
      </c>
      <c r="X120" s="172" t="s">
        <v>1010</v>
      </c>
      <c r="Y120" s="87" t="str">
        <f>VLOOKUP(B120,'[2]Đơn T10'!$C$7:$C$620,1,FALSE)</f>
        <v>16D160063</v>
      </c>
      <c r="Z120" s="87">
        <f>VLOOKUP(B120,'[3]DS TN K52,53 T10-21'!$B$11:$D$272,3,FALSE)</f>
        <v>1</v>
      </c>
      <c r="AA120" s="87">
        <f>VLOOKUP(B120,'[3]DS TN K52,53 T10-21'!$B$11:$C$272,2,FALSE)</f>
        <v>1</v>
      </c>
    </row>
    <row r="121" spans="1:27" s="87" customFormat="1" ht="25.5" customHeight="1">
      <c r="A121" s="77">
        <f>IF(B121&lt;&gt;" ",SUBTOTAL(103,B$7:$B121))</f>
        <v>115</v>
      </c>
      <c r="B121" s="81" t="s">
        <v>702</v>
      </c>
      <c r="C121" s="82" t="s">
        <v>703</v>
      </c>
      <c r="D121" s="83" t="s">
        <v>111</v>
      </c>
      <c r="E121" s="84" t="s">
        <v>55</v>
      </c>
      <c r="F121" s="81" t="s">
        <v>72</v>
      </c>
      <c r="G121" s="81" t="s">
        <v>83</v>
      </c>
      <c r="H121" s="81" t="s">
        <v>161</v>
      </c>
      <c r="I121" s="81" t="s">
        <v>161</v>
      </c>
      <c r="J121" s="81" t="s">
        <v>161</v>
      </c>
      <c r="K121" s="95">
        <v>8.5</v>
      </c>
      <c r="L121" s="96">
        <v>112</v>
      </c>
      <c r="M121" s="96">
        <v>120</v>
      </c>
      <c r="N121" s="97">
        <v>2.51</v>
      </c>
      <c r="O121" s="96" t="s">
        <v>40</v>
      </c>
      <c r="P121" s="175" t="s">
        <v>1011</v>
      </c>
      <c r="Q121" s="85" t="s">
        <v>84</v>
      </c>
      <c r="R121" s="86" t="s">
        <v>411</v>
      </c>
      <c r="S121" s="89" t="s">
        <v>412</v>
      </c>
      <c r="T121" s="174" t="s">
        <v>1685</v>
      </c>
      <c r="U121" s="86" t="e">
        <f>VLOOKUP(B121,'[1]CT1'!$B$4:$B$93,1,FALSE)</f>
        <v>#N/A</v>
      </c>
      <c r="V121" s="168"/>
      <c r="W121" s="88" t="str">
        <f>VLOOKUP(B121,'[2]Đơn T10'!$C$193:$C$604,1,FALSE)</f>
        <v>16D160098</v>
      </c>
      <c r="X121" s="172" t="s">
        <v>1010</v>
      </c>
      <c r="Y121" s="87" t="str">
        <f>VLOOKUP(B121,'[2]Đơn T10'!$C$7:$C$620,1,FALSE)</f>
        <v>16D160098</v>
      </c>
      <c r="Z121" s="87">
        <f>VLOOKUP(B121,'[3]DS TN K52,53 T10-21'!$B$11:$D$272,3,FALSE)</f>
        <v>1</v>
      </c>
      <c r="AA121" s="87">
        <f>VLOOKUP(B121,'[3]DS TN K52,53 T10-21'!$B$11:$C$272,2,FALSE)</f>
        <v>1</v>
      </c>
    </row>
    <row r="122" spans="1:27" s="87" customFormat="1" ht="25.5" customHeight="1">
      <c r="A122" s="77">
        <f>IF(B122&lt;&gt;" ",SUBTOTAL(103,B$7:$B122))</f>
        <v>116</v>
      </c>
      <c r="B122" s="81" t="s">
        <v>704</v>
      </c>
      <c r="C122" s="82" t="s">
        <v>705</v>
      </c>
      <c r="D122" s="83" t="s">
        <v>113</v>
      </c>
      <c r="E122" s="84" t="s">
        <v>641</v>
      </c>
      <c r="F122" s="81" t="s">
        <v>72</v>
      </c>
      <c r="G122" s="81" t="s">
        <v>83</v>
      </c>
      <c r="H122" s="81" t="s">
        <v>161</v>
      </c>
      <c r="I122" s="81" t="s">
        <v>161</v>
      </c>
      <c r="J122" s="81" t="s">
        <v>161</v>
      </c>
      <c r="K122" s="95">
        <v>8</v>
      </c>
      <c r="L122" s="96">
        <v>112</v>
      </c>
      <c r="M122" s="96">
        <v>120</v>
      </c>
      <c r="N122" s="97">
        <v>2.75</v>
      </c>
      <c r="O122" s="96" t="s">
        <v>40</v>
      </c>
      <c r="P122" s="175" t="s">
        <v>1011</v>
      </c>
      <c r="Q122" s="85" t="s">
        <v>84</v>
      </c>
      <c r="R122" s="86" t="s">
        <v>411</v>
      </c>
      <c r="S122" s="89" t="s">
        <v>412</v>
      </c>
      <c r="T122" s="174" t="s">
        <v>1685</v>
      </c>
      <c r="U122" s="86" t="e">
        <f>VLOOKUP(B122,'[1]CT1'!$B$4:$B$93,1,FALSE)</f>
        <v>#N/A</v>
      </c>
      <c r="V122" s="168"/>
      <c r="W122" s="88" t="str">
        <f>VLOOKUP(B122,'[2]Đơn T10'!$C$193:$C$604,1,FALSE)</f>
        <v>16D160109</v>
      </c>
      <c r="X122" s="172" t="s">
        <v>1010</v>
      </c>
      <c r="Y122" s="87" t="str">
        <f>VLOOKUP(B122,'[2]Đơn T10'!$C$7:$C$620,1,FALSE)</f>
        <v>16D160109</v>
      </c>
      <c r="Z122" s="87">
        <f>VLOOKUP(B122,'[3]DS TN K52,53 T10-21'!$B$11:$D$272,3,FALSE)</f>
        <v>1</v>
      </c>
      <c r="AA122" s="87">
        <f>VLOOKUP(B122,'[3]DS TN K52,53 T10-21'!$B$11:$C$272,2,FALSE)</f>
        <v>1</v>
      </c>
    </row>
    <row r="123" spans="1:27" s="87" customFormat="1" ht="25.5" customHeight="1">
      <c r="A123" s="77">
        <f>IF(B123&lt;&gt;" ",SUBTOTAL(103,B$7:$B123))</f>
        <v>117</v>
      </c>
      <c r="B123" s="81" t="s">
        <v>706</v>
      </c>
      <c r="C123" s="82" t="s">
        <v>707</v>
      </c>
      <c r="D123" s="83" t="s">
        <v>708</v>
      </c>
      <c r="E123" s="84" t="s">
        <v>594</v>
      </c>
      <c r="F123" s="81" t="s">
        <v>72</v>
      </c>
      <c r="G123" s="81" t="s">
        <v>83</v>
      </c>
      <c r="H123" s="81" t="s">
        <v>161</v>
      </c>
      <c r="I123" s="81" t="s">
        <v>161</v>
      </c>
      <c r="J123" s="81" t="s">
        <v>161</v>
      </c>
      <c r="K123" s="95">
        <v>7.5</v>
      </c>
      <c r="L123" s="96">
        <v>112</v>
      </c>
      <c r="M123" s="96">
        <v>120</v>
      </c>
      <c r="N123" s="97">
        <v>2.36</v>
      </c>
      <c r="O123" s="96" t="s">
        <v>169</v>
      </c>
      <c r="P123" s="175" t="s">
        <v>1011</v>
      </c>
      <c r="Q123" s="85" t="s">
        <v>84</v>
      </c>
      <c r="R123" s="86" t="s">
        <v>411</v>
      </c>
      <c r="S123" s="89" t="s">
        <v>412</v>
      </c>
      <c r="T123" s="174" t="s">
        <v>1685</v>
      </c>
      <c r="U123" s="86" t="e">
        <f>VLOOKUP(B123,'[1]CT1'!$B$4:$B$93,1,FALSE)</f>
        <v>#N/A</v>
      </c>
      <c r="V123" s="168"/>
      <c r="W123" s="88" t="str">
        <f>VLOOKUP(B123,'[2]Đơn T10'!$C$193:$C$604,1,FALSE)</f>
        <v>16D160113</v>
      </c>
      <c r="X123" s="172" t="s">
        <v>1010</v>
      </c>
      <c r="Y123" s="87" t="str">
        <f>VLOOKUP(B123,'[2]Đơn T10'!$C$7:$C$620,1,FALSE)</f>
        <v>16D160113</v>
      </c>
      <c r="Z123" s="87">
        <f>VLOOKUP(B123,'[3]DS TN K52,53 T10-21'!$B$11:$D$272,3,FALSE)</f>
        <v>1</v>
      </c>
      <c r="AA123" s="87">
        <f>VLOOKUP(B123,'[3]DS TN K52,53 T10-21'!$B$11:$C$272,2,FALSE)</f>
        <v>1</v>
      </c>
    </row>
    <row r="124" spans="1:27" s="87" customFormat="1" ht="25.5" customHeight="1">
      <c r="A124" s="77">
        <f>IF(B124&lt;&gt;" ",SUBTOTAL(103,B$7:$B124))</f>
        <v>118</v>
      </c>
      <c r="B124" s="81" t="s">
        <v>709</v>
      </c>
      <c r="C124" s="82" t="s">
        <v>710</v>
      </c>
      <c r="D124" s="83" t="s">
        <v>480</v>
      </c>
      <c r="E124" s="84" t="s">
        <v>711</v>
      </c>
      <c r="F124" s="81" t="s">
        <v>72</v>
      </c>
      <c r="G124" s="81" t="s">
        <v>83</v>
      </c>
      <c r="H124" s="81" t="s">
        <v>161</v>
      </c>
      <c r="I124" s="81" t="s">
        <v>161</v>
      </c>
      <c r="J124" s="81" t="s">
        <v>161</v>
      </c>
      <c r="K124" s="95">
        <v>7.8</v>
      </c>
      <c r="L124" s="96">
        <v>112</v>
      </c>
      <c r="M124" s="96">
        <v>120</v>
      </c>
      <c r="N124" s="97">
        <v>2.36</v>
      </c>
      <c r="O124" s="96" t="s">
        <v>169</v>
      </c>
      <c r="P124" s="175" t="s">
        <v>1011</v>
      </c>
      <c r="Q124" s="85" t="s">
        <v>84</v>
      </c>
      <c r="R124" s="86" t="s">
        <v>411</v>
      </c>
      <c r="S124" s="89" t="s">
        <v>412</v>
      </c>
      <c r="T124" s="174" t="s">
        <v>1685</v>
      </c>
      <c r="U124" s="86" t="e">
        <f>VLOOKUP(B124,'[1]CT1'!$B$4:$B$93,1,FALSE)</f>
        <v>#N/A</v>
      </c>
      <c r="V124" s="168"/>
      <c r="W124" s="88" t="str">
        <f>VLOOKUP(B124,'[2]Đơn T10'!$C$193:$C$604,1,FALSE)</f>
        <v>16D160116</v>
      </c>
      <c r="X124" s="172" t="s">
        <v>1010</v>
      </c>
      <c r="Y124" s="87" t="str">
        <f>VLOOKUP(B124,'[2]Đơn T10'!$C$7:$C$620,1,FALSE)</f>
        <v>16D160116</v>
      </c>
      <c r="Z124" s="87">
        <f>VLOOKUP(B124,'[3]DS TN K52,53 T10-21'!$B$11:$D$272,3,FALSE)</f>
        <v>1</v>
      </c>
      <c r="AA124" s="87">
        <f>VLOOKUP(B124,'[3]DS TN K52,53 T10-21'!$B$11:$C$272,2,FALSE)</f>
        <v>1</v>
      </c>
    </row>
    <row r="125" spans="1:27" s="87" customFormat="1" ht="25.5" customHeight="1">
      <c r="A125" s="77">
        <f>IF(B125&lt;&gt;" ",SUBTOTAL(103,B$7:$B125))</f>
        <v>119</v>
      </c>
      <c r="B125" s="81" t="s">
        <v>712</v>
      </c>
      <c r="C125" s="82" t="s">
        <v>285</v>
      </c>
      <c r="D125" s="83" t="s">
        <v>137</v>
      </c>
      <c r="E125" s="84" t="s">
        <v>713</v>
      </c>
      <c r="F125" s="81" t="s">
        <v>38</v>
      </c>
      <c r="G125" s="81" t="s">
        <v>83</v>
      </c>
      <c r="H125" s="81" t="s">
        <v>161</v>
      </c>
      <c r="I125" s="81" t="s">
        <v>161</v>
      </c>
      <c r="J125" s="81" t="s">
        <v>161</v>
      </c>
      <c r="K125" s="95">
        <v>8</v>
      </c>
      <c r="L125" s="96">
        <v>112</v>
      </c>
      <c r="M125" s="96">
        <v>120</v>
      </c>
      <c r="N125" s="97">
        <v>2.56</v>
      </c>
      <c r="O125" s="96" t="s">
        <v>40</v>
      </c>
      <c r="P125" s="175" t="s">
        <v>1011</v>
      </c>
      <c r="Q125" s="85" t="s">
        <v>84</v>
      </c>
      <c r="R125" s="86" t="s">
        <v>411</v>
      </c>
      <c r="S125" s="89" t="s">
        <v>412</v>
      </c>
      <c r="T125" s="174" t="s">
        <v>1685</v>
      </c>
      <c r="U125" s="86" t="e">
        <f>VLOOKUP(B125,'[1]CT1'!$B$4:$B$93,1,FALSE)</f>
        <v>#N/A</v>
      </c>
      <c r="V125" s="168"/>
      <c r="W125" s="88" t="str">
        <f>VLOOKUP(B125,'[2]Đơn T10'!$C$193:$C$604,1,FALSE)</f>
        <v>16D160130</v>
      </c>
      <c r="X125" s="172" t="s">
        <v>1010</v>
      </c>
      <c r="Y125" s="87" t="str">
        <f>VLOOKUP(B125,'[2]Đơn T10'!$C$7:$C$620,1,FALSE)</f>
        <v>16D160130</v>
      </c>
      <c r="Z125" s="87">
        <f>VLOOKUP(B125,'[3]DS TN K52,53 T10-21'!$B$11:$D$272,3,FALSE)</f>
        <v>1</v>
      </c>
      <c r="AA125" s="87">
        <f>VLOOKUP(B125,'[3]DS TN K52,53 T10-21'!$B$11:$C$272,2,FALSE)</f>
        <v>1</v>
      </c>
    </row>
    <row r="126" spans="1:27" s="87" customFormat="1" ht="25.5" customHeight="1">
      <c r="A126" s="77">
        <f>IF(B126&lt;&gt;" ",SUBTOTAL(103,B$7:$B126))</f>
        <v>120</v>
      </c>
      <c r="B126" s="81" t="s">
        <v>714</v>
      </c>
      <c r="C126" s="82" t="s">
        <v>53</v>
      </c>
      <c r="D126" s="83" t="s">
        <v>370</v>
      </c>
      <c r="E126" s="84" t="s">
        <v>395</v>
      </c>
      <c r="F126" s="81" t="s">
        <v>38</v>
      </c>
      <c r="G126" s="81" t="s">
        <v>83</v>
      </c>
      <c r="H126" s="81" t="s">
        <v>161</v>
      </c>
      <c r="I126" s="81" t="s">
        <v>161</v>
      </c>
      <c r="J126" s="81" t="s">
        <v>161</v>
      </c>
      <c r="K126" s="95">
        <v>8.2</v>
      </c>
      <c r="L126" s="96">
        <v>112</v>
      </c>
      <c r="M126" s="96">
        <v>120</v>
      </c>
      <c r="N126" s="97">
        <v>2.77</v>
      </c>
      <c r="O126" s="96" t="s">
        <v>40</v>
      </c>
      <c r="P126" s="175" t="s">
        <v>1011</v>
      </c>
      <c r="Q126" s="85" t="s">
        <v>84</v>
      </c>
      <c r="R126" s="86" t="s">
        <v>411</v>
      </c>
      <c r="S126" s="89" t="s">
        <v>412</v>
      </c>
      <c r="T126" s="174" t="s">
        <v>1685</v>
      </c>
      <c r="U126" s="86" t="e">
        <f>VLOOKUP(B126,'[1]CT1'!$B$4:$B$93,1,FALSE)</f>
        <v>#N/A</v>
      </c>
      <c r="V126" s="168"/>
      <c r="W126" s="88" t="str">
        <f>VLOOKUP(B126,'[2]Đơn T10'!$C$193:$C$604,1,FALSE)</f>
        <v>16D160132</v>
      </c>
      <c r="X126" s="172" t="s">
        <v>1010</v>
      </c>
      <c r="Y126" s="87" t="str">
        <f>VLOOKUP(B126,'[2]Đơn T10'!$C$7:$C$620,1,FALSE)</f>
        <v>16D160132</v>
      </c>
      <c r="Z126" s="87">
        <f>VLOOKUP(B126,'[3]DS TN K52,53 T10-21'!$B$11:$D$272,3,FALSE)</f>
        <v>1</v>
      </c>
      <c r="AA126" s="87">
        <f>VLOOKUP(B126,'[3]DS TN K52,53 T10-21'!$B$11:$C$272,2,FALSE)</f>
        <v>1</v>
      </c>
    </row>
    <row r="127" spans="1:27" s="87" customFormat="1" ht="25.5" customHeight="1">
      <c r="A127" s="77">
        <f>IF(B127&lt;&gt;" ",SUBTOTAL(103,B$7:$B127))</f>
        <v>121</v>
      </c>
      <c r="B127" s="81" t="s">
        <v>79</v>
      </c>
      <c r="C127" s="82" t="s">
        <v>80</v>
      </c>
      <c r="D127" s="83" t="s">
        <v>81</v>
      </c>
      <c r="E127" s="84" t="s">
        <v>82</v>
      </c>
      <c r="F127" s="81" t="s">
        <v>38</v>
      </c>
      <c r="G127" s="81" t="s">
        <v>83</v>
      </c>
      <c r="H127" s="81" t="s">
        <v>161</v>
      </c>
      <c r="I127" s="81" t="s">
        <v>161</v>
      </c>
      <c r="J127" s="81" t="s">
        <v>161</v>
      </c>
      <c r="K127" s="95">
        <v>8.8</v>
      </c>
      <c r="L127" s="96">
        <v>112</v>
      </c>
      <c r="M127" s="96">
        <v>120</v>
      </c>
      <c r="N127" s="97">
        <v>2.96</v>
      </c>
      <c r="O127" s="96" t="s">
        <v>40</v>
      </c>
      <c r="P127" s="175" t="s">
        <v>41</v>
      </c>
      <c r="Q127" s="85" t="s">
        <v>84</v>
      </c>
      <c r="R127" s="86" t="s">
        <v>411</v>
      </c>
      <c r="S127" s="89" t="s">
        <v>412</v>
      </c>
      <c r="T127" s="174" t="s">
        <v>1685</v>
      </c>
      <c r="U127" s="86" t="e">
        <f>VLOOKUP(B127,'[1]CT1'!$B$4:$B$93,1,FALSE)</f>
        <v>#N/A</v>
      </c>
      <c r="V127" s="168"/>
      <c r="W127" s="88" t="e">
        <f>VLOOKUP(B127,'[2]Đơn T10'!$C$193:$C$604,1,FALSE)</f>
        <v>#N/A</v>
      </c>
      <c r="X127" s="172"/>
      <c r="Y127" s="87" t="str">
        <f>VLOOKUP(B127,'[2]Đơn T10'!$C$7:$C$620,1,FALSE)</f>
        <v>16D160142</v>
      </c>
      <c r="Z127" s="87">
        <f>VLOOKUP(B127,'[3]DS TN K52,53 T10-21'!$B$11:$D$272,3,FALSE)</f>
        <v>1</v>
      </c>
      <c r="AA127" s="87" t="e">
        <f>VLOOKUP(B127,'[3]DS TN K52,53 T10-21'!$B$11:$C$272,2,FALSE)</f>
        <v>#REF!</v>
      </c>
    </row>
    <row r="128" spans="1:27" s="87" customFormat="1" ht="25.5" customHeight="1">
      <c r="A128" s="77">
        <f>IF(B128&lt;&gt;" ",SUBTOTAL(103,B$7:$B128))</f>
        <v>122</v>
      </c>
      <c r="B128" s="81" t="s">
        <v>715</v>
      </c>
      <c r="C128" s="82" t="s">
        <v>716</v>
      </c>
      <c r="D128" s="83" t="s">
        <v>267</v>
      </c>
      <c r="E128" s="84" t="s">
        <v>717</v>
      </c>
      <c r="F128" s="81" t="s">
        <v>38</v>
      </c>
      <c r="G128" s="81" t="s">
        <v>83</v>
      </c>
      <c r="H128" s="81" t="s">
        <v>161</v>
      </c>
      <c r="I128" s="81" t="s">
        <v>161</v>
      </c>
      <c r="J128" s="81" t="s">
        <v>161</v>
      </c>
      <c r="K128" s="95">
        <v>9.1</v>
      </c>
      <c r="L128" s="96">
        <v>112</v>
      </c>
      <c r="M128" s="96">
        <v>120</v>
      </c>
      <c r="N128" s="97">
        <v>2.89</v>
      </c>
      <c r="O128" s="96" t="s">
        <v>40</v>
      </c>
      <c r="P128" s="175" t="s">
        <v>1011</v>
      </c>
      <c r="Q128" s="85" t="s">
        <v>84</v>
      </c>
      <c r="R128" s="86" t="s">
        <v>411</v>
      </c>
      <c r="S128" s="89" t="s">
        <v>412</v>
      </c>
      <c r="T128" s="174" t="s">
        <v>1685</v>
      </c>
      <c r="U128" s="86" t="e">
        <f>VLOOKUP(B128,'[1]CT1'!$B$4:$B$93,1,FALSE)</f>
        <v>#N/A</v>
      </c>
      <c r="V128" s="168"/>
      <c r="W128" s="88" t="str">
        <f>VLOOKUP(B128,'[2]Đơn T10'!$C$193:$C$604,1,FALSE)</f>
        <v>16D160150</v>
      </c>
      <c r="X128" s="172" t="s">
        <v>1010</v>
      </c>
      <c r="Y128" s="87" t="str">
        <f>VLOOKUP(B128,'[2]Đơn T10'!$C$7:$C$620,1,FALSE)</f>
        <v>16D160150</v>
      </c>
      <c r="Z128" s="87">
        <f>VLOOKUP(B128,'[3]DS TN K52,53 T10-21'!$B$11:$D$272,3,FALSE)</f>
        <v>1</v>
      </c>
      <c r="AA128" s="87">
        <f>VLOOKUP(B128,'[3]DS TN K52,53 T10-21'!$B$11:$C$272,2,FALSE)</f>
        <v>1</v>
      </c>
    </row>
    <row r="129" spans="1:27" s="87" customFormat="1" ht="25.5" customHeight="1">
      <c r="A129" s="77">
        <f>IF(B129&lt;&gt;" ",SUBTOTAL(103,B$7:$B129))</f>
        <v>123</v>
      </c>
      <c r="B129" s="81" t="s">
        <v>718</v>
      </c>
      <c r="C129" s="82" t="s">
        <v>366</v>
      </c>
      <c r="D129" s="83" t="s">
        <v>179</v>
      </c>
      <c r="E129" s="84" t="s">
        <v>719</v>
      </c>
      <c r="F129" s="81" t="s">
        <v>38</v>
      </c>
      <c r="G129" s="81" t="s">
        <v>720</v>
      </c>
      <c r="H129" s="81" t="s">
        <v>161</v>
      </c>
      <c r="I129" s="81" t="s">
        <v>161</v>
      </c>
      <c r="J129" s="81" t="s">
        <v>161</v>
      </c>
      <c r="K129" s="95">
        <v>8</v>
      </c>
      <c r="L129" s="96">
        <v>112</v>
      </c>
      <c r="M129" s="96">
        <v>120</v>
      </c>
      <c r="N129" s="97">
        <v>2.99</v>
      </c>
      <c r="O129" s="96" t="s">
        <v>40</v>
      </c>
      <c r="P129" s="175" t="s">
        <v>1011</v>
      </c>
      <c r="Q129" s="85" t="s">
        <v>84</v>
      </c>
      <c r="R129" s="86" t="s">
        <v>411</v>
      </c>
      <c r="S129" s="89" t="s">
        <v>412</v>
      </c>
      <c r="T129" s="174" t="s">
        <v>1685</v>
      </c>
      <c r="U129" s="86" t="e">
        <f>VLOOKUP(B129,'[1]CT1'!$B$4:$B$93,1,FALSE)</f>
        <v>#N/A</v>
      </c>
      <c r="V129" s="168"/>
      <c r="W129" s="88" t="str">
        <f>VLOOKUP(B129,'[2]Đơn T10'!$C$193:$C$604,1,FALSE)</f>
        <v>16D160197</v>
      </c>
      <c r="X129" s="172" t="s">
        <v>1010</v>
      </c>
      <c r="Y129" s="87" t="str">
        <f>VLOOKUP(B129,'[2]Đơn T10'!$C$7:$C$620,1,FALSE)</f>
        <v>16D160197</v>
      </c>
      <c r="Z129" s="87">
        <f>VLOOKUP(B129,'[3]DS TN K52,53 T10-21'!$B$11:$D$272,3,FALSE)</f>
        <v>1</v>
      </c>
      <c r="AA129" s="87">
        <f>VLOOKUP(B129,'[3]DS TN K52,53 T10-21'!$B$11:$C$272,2,FALSE)</f>
        <v>1</v>
      </c>
    </row>
    <row r="130" spans="1:27" s="87" customFormat="1" ht="25.5" customHeight="1">
      <c r="A130" s="77">
        <f>IF(B130&lt;&gt;" ",SUBTOTAL(103,B$7:$B130))</f>
        <v>124</v>
      </c>
      <c r="B130" s="81" t="s">
        <v>721</v>
      </c>
      <c r="C130" s="82" t="s">
        <v>324</v>
      </c>
      <c r="D130" s="83" t="s">
        <v>120</v>
      </c>
      <c r="E130" s="84" t="s">
        <v>722</v>
      </c>
      <c r="F130" s="81" t="s">
        <v>38</v>
      </c>
      <c r="G130" s="81" t="s">
        <v>720</v>
      </c>
      <c r="H130" s="81" t="s">
        <v>161</v>
      </c>
      <c r="I130" s="81" t="s">
        <v>161</v>
      </c>
      <c r="J130" s="81" t="s">
        <v>161</v>
      </c>
      <c r="K130" s="95">
        <v>8</v>
      </c>
      <c r="L130" s="96">
        <v>113</v>
      </c>
      <c r="M130" s="96">
        <v>121</v>
      </c>
      <c r="N130" s="97">
        <v>2.56</v>
      </c>
      <c r="O130" s="96" t="s">
        <v>40</v>
      </c>
      <c r="P130" s="175" t="s">
        <v>1011</v>
      </c>
      <c r="Q130" s="85" t="s">
        <v>84</v>
      </c>
      <c r="R130" s="86" t="s">
        <v>411</v>
      </c>
      <c r="S130" s="89" t="s">
        <v>412</v>
      </c>
      <c r="T130" s="174" t="s">
        <v>1685</v>
      </c>
      <c r="U130" s="86" t="e">
        <f>VLOOKUP(B130,'[1]CT1'!$B$4:$B$93,1,FALSE)</f>
        <v>#N/A</v>
      </c>
      <c r="V130" s="168"/>
      <c r="W130" s="88" t="str">
        <f>VLOOKUP(B130,'[2]Đơn T10'!$C$193:$C$604,1,FALSE)</f>
        <v>16D160207</v>
      </c>
      <c r="X130" s="172" t="s">
        <v>1010</v>
      </c>
      <c r="Y130" s="87" t="str">
        <f>VLOOKUP(B130,'[2]Đơn T10'!$C$7:$C$620,1,FALSE)</f>
        <v>16D160207</v>
      </c>
      <c r="Z130" s="87">
        <f>VLOOKUP(B130,'[3]DS TN K52,53 T10-21'!$B$11:$D$272,3,FALSE)</f>
        <v>1</v>
      </c>
      <c r="AA130" s="87">
        <f>VLOOKUP(B130,'[3]DS TN K52,53 T10-21'!$B$11:$C$272,2,FALSE)</f>
        <v>1</v>
      </c>
    </row>
    <row r="131" spans="1:27" s="87" customFormat="1" ht="25.5" customHeight="1">
      <c r="A131" s="77">
        <f>IF(B131&lt;&gt;" ",SUBTOTAL(103,B$7:$B131))</f>
        <v>125</v>
      </c>
      <c r="B131" s="81" t="s">
        <v>723</v>
      </c>
      <c r="C131" s="82" t="s">
        <v>124</v>
      </c>
      <c r="D131" s="83" t="s">
        <v>195</v>
      </c>
      <c r="E131" s="84" t="s">
        <v>724</v>
      </c>
      <c r="F131" s="81" t="s">
        <v>38</v>
      </c>
      <c r="G131" s="81" t="s">
        <v>720</v>
      </c>
      <c r="H131" s="81" t="s">
        <v>161</v>
      </c>
      <c r="I131" s="81" t="s">
        <v>161</v>
      </c>
      <c r="J131" s="81" t="s">
        <v>161</v>
      </c>
      <c r="K131" s="95">
        <v>8.6</v>
      </c>
      <c r="L131" s="96">
        <v>112</v>
      </c>
      <c r="M131" s="96">
        <v>120</v>
      </c>
      <c r="N131" s="97">
        <v>3.05</v>
      </c>
      <c r="O131" s="96" t="s">
        <v>40</v>
      </c>
      <c r="P131" s="175" t="s">
        <v>1011</v>
      </c>
      <c r="Q131" s="85" t="s">
        <v>84</v>
      </c>
      <c r="R131" s="86" t="s">
        <v>411</v>
      </c>
      <c r="S131" s="89" t="s">
        <v>412</v>
      </c>
      <c r="T131" s="174" t="s">
        <v>1685</v>
      </c>
      <c r="U131" s="86" t="e">
        <f>VLOOKUP(B131,'[1]CT1'!$B$4:$B$93,1,FALSE)</f>
        <v>#N/A</v>
      </c>
      <c r="V131" s="168"/>
      <c r="W131" s="88" t="str">
        <f>VLOOKUP(B131,'[2]Đơn T10'!$C$193:$C$604,1,FALSE)</f>
        <v>16D160214</v>
      </c>
      <c r="X131" s="172" t="s">
        <v>1010</v>
      </c>
      <c r="Y131" s="87" t="str">
        <f>VLOOKUP(B131,'[2]Đơn T10'!$C$7:$C$620,1,FALSE)</f>
        <v>16D160214</v>
      </c>
      <c r="Z131" s="87">
        <f>VLOOKUP(B131,'[3]DS TN K52,53 T10-21'!$B$11:$D$272,3,FALSE)</f>
        <v>1</v>
      </c>
      <c r="AA131" s="87">
        <f>VLOOKUP(B131,'[3]DS TN K52,53 T10-21'!$B$11:$C$272,2,FALSE)</f>
        <v>1</v>
      </c>
    </row>
    <row r="132" spans="1:27" s="87" customFormat="1" ht="25.5" customHeight="1">
      <c r="A132" s="77">
        <f>IF(B132&lt;&gt;" ",SUBTOTAL(103,B$7:$B132))</f>
        <v>126</v>
      </c>
      <c r="B132" s="81" t="s">
        <v>725</v>
      </c>
      <c r="C132" s="82" t="s">
        <v>367</v>
      </c>
      <c r="D132" s="83" t="s">
        <v>59</v>
      </c>
      <c r="E132" s="84" t="s">
        <v>512</v>
      </c>
      <c r="F132" s="81" t="s">
        <v>38</v>
      </c>
      <c r="G132" s="81" t="s">
        <v>720</v>
      </c>
      <c r="H132" s="81" t="s">
        <v>161</v>
      </c>
      <c r="I132" s="81" t="s">
        <v>161</v>
      </c>
      <c r="J132" s="81" t="s">
        <v>161</v>
      </c>
      <c r="K132" s="95">
        <v>8</v>
      </c>
      <c r="L132" s="96">
        <v>112</v>
      </c>
      <c r="M132" s="96">
        <v>120</v>
      </c>
      <c r="N132" s="97">
        <v>2.91</v>
      </c>
      <c r="O132" s="96" t="s">
        <v>40</v>
      </c>
      <c r="P132" s="175" t="s">
        <v>1011</v>
      </c>
      <c r="Q132" s="85" t="s">
        <v>84</v>
      </c>
      <c r="R132" s="86" t="s">
        <v>411</v>
      </c>
      <c r="S132" s="89" t="s">
        <v>412</v>
      </c>
      <c r="T132" s="174" t="s">
        <v>1685</v>
      </c>
      <c r="U132" s="86" t="e">
        <f>VLOOKUP(B132,'[1]CT1'!$B$4:$B$93,1,FALSE)</f>
        <v>#N/A</v>
      </c>
      <c r="V132" s="168"/>
      <c r="W132" s="88" t="str">
        <f>VLOOKUP(B132,'[2]Đơn T10'!$C$193:$C$604,1,FALSE)</f>
        <v>16D160215</v>
      </c>
      <c r="X132" s="172" t="s">
        <v>1010</v>
      </c>
      <c r="Y132" s="87" t="str">
        <f>VLOOKUP(B132,'[2]Đơn T10'!$C$7:$C$620,1,FALSE)</f>
        <v>16D160215</v>
      </c>
      <c r="Z132" s="87">
        <f>VLOOKUP(B132,'[3]DS TN K52,53 T10-21'!$B$11:$D$272,3,FALSE)</f>
        <v>1</v>
      </c>
      <c r="AA132" s="87">
        <f>VLOOKUP(B132,'[3]DS TN K52,53 T10-21'!$B$11:$C$272,2,FALSE)</f>
        <v>1</v>
      </c>
    </row>
    <row r="133" spans="1:27" s="87" customFormat="1" ht="25.5" customHeight="1">
      <c r="A133" s="77">
        <f>IF(B133&lt;&gt;" ",SUBTOTAL(103,B$7:$B133))</f>
        <v>127</v>
      </c>
      <c r="B133" s="81" t="s">
        <v>726</v>
      </c>
      <c r="C133" s="82" t="s">
        <v>377</v>
      </c>
      <c r="D133" s="83" t="s">
        <v>76</v>
      </c>
      <c r="E133" s="84" t="s">
        <v>727</v>
      </c>
      <c r="F133" s="81" t="s">
        <v>38</v>
      </c>
      <c r="G133" s="81" t="s">
        <v>720</v>
      </c>
      <c r="H133" s="81" t="s">
        <v>161</v>
      </c>
      <c r="I133" s="81" t="s">
        <v>161</v>
      </c>
      <c r="J133" s="81" t="s">
        <v>161</v>
      </c>
      <c r="K133" s="95">
        <v>8.5</v>
      </c>
      <c r="L133" s="96">
        <v>112</v>
      </c>
      <c r="M133" s="96">
        <v>120</v>
      </c>
      <c r="N133" s="97">
        <v>2.99</v>
      </c>
      <c r="O133" s="96" t="s">
        <v>40</v>
      </c>
      <c r="P133" s="175" t="s">
        <v>1011</v>
      </c>
      <c r="Q133" s="85" t="s">
        <v>84</v>
      </c>
      <c r="R133" s="86" t="s">
        <v>411</v>
      </c>
      <c r="S133" s="89" t="s">
        <v>412</v>
      </c>
      <c r="T133" s="174" t="s">
        <v>1685</v>
      </c>
      <c r="U133" s="86" t="e">
        <f>VLOOKUP(B133,'[1]CT1'!$B$4:$B$93,1,FALSE)</f>
        <v>#N/A</v>
      </c>
      <c r="V133" s="168"/>
      <c r="W133" s="88" t="str">
        <f>VLOOKUP(B133,'[2]Đơn T10'!$C$193:$C$604,1,FALSE)</f>
        <v>16D160230</v>
      </c>
      <c r="X133" s="172" t="s">
        <v>1010</v>
      </c>
      <c r="Y133" s="87" t="str">
        <f>VLOOKUP(B133,'[2]Đơn T10'!$C$7:$C$620,1,FALSE)</f>
        <v>16D160230</v>
      </c>
      <c r="Z133" s="87">
        <f>VLOOKUP(B133,'[3]DS TN K52,53 T10-21'!$B$11:$D$272,3,FALSE)</f>
        <v>1</v>
      </c>
      <c r="AA133" s="87">
        <f>VLOOKUP(B133,'[3]DS TN K52,53 T10-21'!$B$11:$C$272,2,FALSE)</f>
        <v>1</v>
      </c>
    </row>
    <row r="134" spans="1:27" s="87" customFormat="1" ht="25.5" customHeight="1">
      <c r="A134" s="77">
        <f>IF(B134&lt;&gt;" ",SUBTOTAL(103,B$7:$B134))</f>
        <v>128</v>
      </c>
      <c r="B134" s="81" t="s">
        <v>728</v>
      </c>
      <c r="C134" s="82" t="s">
        <v>729</v>
      </c>
      <c r="D134" s="83" t="s">
        <v>730</v>
      </c>
      <c r="E134" s="84" t="s">
        <v>487</v>
      </c>
      <c r="F134" s="81" t="s">
        <v>72</v>
      </c>
      <c r="G134" s="81" t="s">
        <v>720</v>
      </c>
      <c r="H134" s="81" t="s">
        <v>161</v>
      </c>
      <c r="I134" s="81" t="s">
        <v>161</v>
      </c>
      <c r="J134" s="81" t="s">
        <v>161</v>
      </c>
      <c r="K134" s="95">
        <v>8.6</v>
      </c>
      <c r="L134" s="96">
        <v>112</v>
      </c>
      <c r="M134" s="96">
        <v>120</v>
      </c>
      <c r="N134" s="97">
        <v>3.08</v>
      </c>
      <c r="O134" s="96" t="s">
        <v>40</v>
      </c>
      <c r="P134" s="175" t="s">
        <v>1011</v>
      </c>
      <c r="Q134" s="85" t="s">
        <v>84</v>
      </c>
      <c r="R134" s="86" t="s">
        <v>411</v>
      </c>
      <c r="S134" s="89" t="s">
        <v>412</v>
      </c>
      <c r="T134" s="174" t="s">
        <v>1685</v>
      </c>
      <c r="U134" s="86" t="e">
        <f>VLOOKUP(B134,'[1]CT1'!$B$4:$B$93,1,FALSE)</f>
        <v>#N/A</v>
      </c>
      <c r="V134" s="168"/>
      <c r="W134" s="88" t="str">
        <f>VLOOKUP(B134,'[2]Đơn T10'!$C$193:$C$604,1,FALSE)</f>
        <v>16D160231</v>
      </c>
      <c r="X134" s="172" t="s">
        <v>1010</v>
      </c>
      <c r="Y134" s="87" t="str">
        <f>VLOOKUP(B134,'[2]Đơn T10'!$C$7:$C$620,1,FALSE)</f>
        <v>16D160231</v>
      </c>
      <c r="Z134" s="87">
        <f>VLOOKUP(B134,'[3]DS TN K52,53 T10-21'!$B$11:$D$272,3,FALSE)</f>
        <v>1</v>
      </c>
      <c r="AA134" s="87">
        <f>VLOOKUP(B134,'[3]DS TN K52,53 T10-21'!$B$11:$C$272,2,FALSE)</f>
        <v>1</v>
      </c>
    </row>
    <row r="135" spans="1:27" s="87" customFormat="1" ht="25.5" customHeight="1">
      <c r="A135" s="77">
        <f>IF(B135&lt;&gt;" ",SUBTOTAL(103,B$7:$B135))</f>
        <v>129</v>
      </c>
      <c r="B135" s="81" t="s">
        <v>731</v>
      </c>
      <c r="C135" s="82" t="s">
        <v>732</v>
      </c>
      <c r="D135" s="83" t="s">
        <v>733</v>
      </c>
      <c r="E135" s="84" t="s">
        <v>734</v>
      </c>
      <c r="F135" s="81" t="s">
        <v>38</v>
      </c>
      <c r="G135" s="81" t="s">
        <v>720</v>
      </c>
      <c r="H135" s="81" t="s">
        <v>161</v>
      </c>
      <c r="I135" s="81" t="s">
        <v>161</v>
      </c>
      <c r="J135" s="81" t="s">
        <v>161</v>
      </c>
      <c r="K135" s="95">
        <v>8.7</v>
      </c>
      <c r="L135" s="96">
        <v>112</v>
      </c>
      <c r="M135" s="96">
        <v>120</v>
      </c>
      <c r="N135" s="97">
        <v>2.56</v>
      </c>
      <c r="O135" s="96" t="s">
        <v>40</v>
      </c>
      <c r="P135" s="175" t="s">
        <v>1011</v>
      </c>
      <c r="Q135" s="85" t="s">
        <v>84</v>
      </c>
      <c r="R135" s="86" t="s">
        <v>411</v>
      </c>
      <c r="S135" s="89" t="s">
        <v>412</v>
      </c>
      <c r="T135" s="174" t="s">
        <v>1685</v>
      </c>
      <c r="U135" s="86" t="e">
        <f>VLOOKUP(B135,'[1]CT1'!$B$4:$B$93,1,FALSE)</f>
        <v>#N/A</v>
      </c>
      <c r="V135" s="168"/>
      <c r="W135" s="88" t="str">
        <f>VLOOKUP(B135,'[2]Đơn T10'!$C$193:$C$604,1,FALSE)</f>
        <v>16D160244</v>
      </c>
      <c r="X135" s="172" t="s">
        <v>1010</v>
      </c>
      <c r="Y135" s="87" t="str">
        <f>VLOOKUP(B135,'[2]Đơn T10'!$C$7:$C$620,1,FALSE)</f>
        <v>16D160244</v>
      </c>
      <c r="Z135" s="87">
        <f>VLOOKUP(B135,'[3]DS TN K52,53 T10-21'!$B$11:$D$272,3,FALSE)</f>
        <v>1</v>
      </c>
      <c r="AA135" s="87">
        <f>VLOOKUP(B135,'[3]DS TN K52,53 T10-21'!$B$11:$C$272,2,FALSE)</f>
        <v>1</v>
      </c>
    </row>
    <row r="136" spans="1:27" s="87" customFormat="1" ht="25.5" customHeight="1">
      <c r="A136" s="77">
        <f>IF(B136&lt;&gt;" ",SUBTOTAL(103,B$7:$B136))</f>
        <v>130</v>
      </c>
      <c r="B136" s="81" t="s">
        <v>735</v>
      </c>
      <c r="C136" s="82" t="s">
        <v>377</v>
      </c>
      <c r="D136" s="83" t="s">
        <v>736</v>
      </c>
      <c r="E136" s="84" t="s">
        <v>737</v>
      </c>
      <c r="F136" s="81" t="s">
        <v>38</v>
      </c>
      <c r="G136" s="81" t="s">
        <v>738</v>
      </c>
      <c r="H136" s="81" t="s">
        <v>161</v>
      </c>
      <c r="I136" s="81" t="s">
        <v>161</v>
      </c>
      <c r="J136" s="81" t="s">
        <v>161</v>
      </c>
      <c r="K136" s="95">
        <v>8.5</v>
      </c>
      <c r="L136" s="96">
        <v>112</v>
      </c>
      <c r="M136" s="96">
        <v>120</v>
      </c>
      <c r="N136" s="97">
        <v>2.99</v>
      </c>
      <c r="O136" s="96" t="s">
        <v>40</v>
      </c>
      <c r="P136" s="175" t="s">
        <v>1011</v>
      </c>
      <c r="Q136" s="85" t="s">
        <v>84</v>
      </c>
      <c r="R136" s="86" t="s">
        <v>411</v>
      </c>
      <c r="S136" s="89" t="s">
        <v>412</v>
      </c>
      <c r="T136" s="174" t="s">
        <v>1685</v>
      </c>
      <c r="U136" s="86" t="e">
        <f>VLOOKUP(B136,'[1]CT1'!$B$4:$B$93,1,FALSE)</f>
        <v>#N/A</v>
      </c>
      <c r="V136" s="168"/>
      <c r="W136" s="88" t="str">
        <f>VLOOKUP(B136,'[2]Đơn T10'!$C$193:$C$604,1,FALSE)</f>
        <v>16D160275</v>
      </c>
      <c r="X136" s="172" t="s">
        <v>1010</v>
      </c>
      <c r="Y136" s="87" t="str">
        <f>VLOOKUP(B136,'[2]Đơn T10'!$C$7:$C$620,1,FALSE)</f>
        <v>16D160275</v>
      </c>
      <c r="Z136" s="87">
        <f>VLOOKUP(B136,'[3]DS TN K52,53 T10-21'!$B$11:$D$272,3,FALSE)</f>
        <v>1</v>
      </c>
      <c r="AA136" s="87">
        <f>VLOOKUP(B136,'[3]DS TN K52,53 T10-21'!$B$11:$C$272,2,FALSE)</f>
        <v>1</v>
      </c>
    </row>
    <row r="137" spans="1:27" s="87" customFormat="1" ht="25.5" customHeight="1">
      <c r="A137" s="77">
        <f>IF(B137&lt;&gt;" ",SUBTOTAL(103,B$7:$B137))</f>
        <v>131</v>
      </c>
      <c r="B137" s="81" t="s">
        <v>739</v>
      </c>
      <c r="C137" s="82" t="s">
        <v>740</v>
      </c>
      <c r="D137" s="83" t="s">
        <v>575</v>
      </c>
      <c r="E137" s="84" t="s">
        <v>741</v>
      </c>
      <c r="F137" s="81" t="s">
        <v>72</v>
      </c>
      <c r="G137" s="81" t="s">
        <v>738</v>
      </c>
      <c r="H137" s="81" t="s">
        <v>161</v>
      </c>
      <c r="I137" s="81" t="s">
        <v>161</v>
      </c>
      <c r="J137" s="81" t="s">
        <v>161</v>
      </c>
      <c r="K137" s="95">
        <v>8.5</v>
      </c>
      <c r="L137" s="96">
        <v>112</v>
      </c>
      <c r="M137" s="96">
        <v>120</v>
      </c>
      <c r="N137" s="97">
        <v>2.58</v>
      </c>
      <c r="O137" s="96" t="s">
        <v>40</v>
      </c>
      <c r="P137" s="175" t="s">
        <v>1011</v>
      </c>
      <c r="Q137" s="85" t="s">
        <v>84</v>
      </c>
      <c r="R137" s="86" t="s">
        <v>411</v>
      </c>
      <c r="S137" s="89" t="s">
        <v>412</v>
      </c>
      <c r="T137" s="174" t="s">
        <v>1685</v>
      </c>
      <c r="U137" s="86" t="e">
        <f>VLOOKUP(B137,'[1]CT1'!$B$4:$B$93,1,FALSE)</f>
        <v>#N/A</v>
      </c>
      <c r="V137" s="168"/>
      <c r="W137" s="88" t="str">
        <f>VLOOKUP(B137,'[2]Đơn T10'!$C$193:$C$604,1,FALSE)</f>
        <v>16D160298</v>
      </c>
      <c r="X137" s="172" t="s">
        <v>1010</v>
      </c>
      <c r="Y137" s="87" t="str">
        <f>VLOOKUP(B137,'[2]Đơn T10'!$C$7:$C$620,1,FALSE)</f>
        <v>16D160298</v>
      </c>
      <c r="Z137" s="87">
        <f>VLOOKUP(B137,'[3]DS TN K52,53 T10-21'!$B$11:$D$272,3,FALSE)</f>
        <v>1</v>
      </c>
      <c r="AA137" s="87">
        <f>VLOOKUP(B137,'[3]DS TN K52,53 T10-21'!$B$11:$C$272,2,FALSE)</f>
        <v>1</v>
      </c>
    </row>
    <row r="138" spans="1:25" s="87" customFormat="1" ht="25.5" customHeight="1">
      <c r="A138" s="77">
        <f>IF(B138&lt;&gt;" ",SUBTOTAL(103,B$7:$B138))</f>
        <v>132</v>
      </c>
      <c r="B138" s="81" t="s">
        <v>1716</v>
      </c>
      <c r="C138" s="82" t="s">
        <v>1717</v>
      </c>
      <c r="D138" s="83" t="s">
        <v>215</v>
      </c>
      <c r="E138" s="84" t="s">
        <v>1718</v>
      </c>
      <c r="F138" s="81" t="s">
        <v>38</v>
      </c>
      <c r="G138" s="81" t="s">
        <v>738</v>
      </c>
      <c r="H138" s="81" t="s">
        <v>161</v>
      </c>
      <c r="I138" s="81" t="s">
        <v>161</v>
      </c>
      <c r="J138" s="81" t="s">
        <v>161</v>
      </c>
      <c r="K138" s="95">
        <v>8.8</v>
      </c>
      <c r="L138" s="96">
        <v>112</v>
      </c>
      <c r="M138" s="96">
        <v>120</v>
      </c>
      <c r="N138" s="97">
        <v>2.75</v>
      </c>
      <c r="O138" s="96" t="s">
        <v>40</v>
      </c>
      <c r="P138" s="175" t="s">
        <v>1011</v>
      </c>
      <c r="Q138" s="85" t="s">
        <v>84</v>
      </c>
      <c r="R138" s="86" t="s">
        <v>411</v>
      </c>
      <c r="S138" s="89" t="s">
        <v>412</v>
      </c>
      <c r="T138" s="174" t="s">
        <v>1685</v>
      </c>
      <c r="U138" s="86" t="e">
        <f>VLOOKUP(B138,'[1]CT1'!$B$4:$B$93,1,FALSE)</f>
        <v>#N/A</v>
      </c>
      <c r="V138" s="168"/>
      <c r="W138" s="88"/>
      <c r="X138" s="172" t="s">
        <v>1010</v>
      </c>
      <c r="Y138" s="87" t="str">
        <f>VLOOKUP(B138,'[2]Đơn T10'!$C$7:$C$620,1,FALSE)</f>
        <v>16D160310</v>
      </c>
    </row>
    <row r="139" spans="1:27" s="87" customFormat="1" ht="25.5" customHeight="1">
      <c r="A139" s="77">
        <f>IF(B139&lt;&gt;" ",SUBTOTAL(103,B$7:$B139))</f>
        <v>133</v>
      </c>
      <c r="B139" s="81" t="s">
        <v>742</v>
      </c>
      <c r="C139" s="82" t="s">
        <v>743</v>
      </c>
      <c r="D139" s="83" t="s">
        <v>286</v>
      </c>
      <c r="E139" s="84" t="s">
        <v>663</v>
      </c>
      <c r="F139" s="81" t="s">
        <v>38</v>
      </c>
      <c r="G139" s="81" t="s">
        <v>744</v>
      </c>
      <c r="H139" s="81" t="s">
        <v>161</v>
      </c>
      <c r="I139" s="81" t="s">
        <v>161</v>
      </c>
      <c r="J139" s="81" t="s">
        <v>161</v>
      </c>
      <c r="K139" s="95">
        <v>8.8</v>
      </c>
      <c r="L139" s="96">
        <v>113</v>
      </c>
      <c r="M139" s="96">
        <v>121</v>
      </c>
      <c r="N139" s="97">
        <v>2.55</v>
      </c>
      <c r="O139" s="96" t="s">
        <v>40</v>
      </c>
      <c r="P139" s="175" t="s">
        <v>1011</v>
      </c>
      <c r="Q139" s="85" t="s">
        <v>84</v>
      </c>
      <c r="R139" s="86" t="s">
        <v>411</v>
      </c>
      <c r="S139" s="89" t="s">
        <v>412</v>
      </c>
      <c r="T139" s="174" t="s">
        <v>1685</v>
      </c>
      <c r="U139" s="86" t="e">
        <f>VLOOKUP(B139,'[1]CT1'!$B$4:$B$93,1,FALSE)</f>
        <v>#N/A</v>
      </c>
      <c r="V139" s="168"/>
      <c r="W139" s="88" t="str">
        <f>VLOOKUP(B139,'[2]Đơn T10'!$C$193:$C$604,1,FALSE)</f>
        <v>16d160462</v>
      </c>
      <c r="X139" s="172" t="s">
        <v>1010</v>
      </c>
      <c r="Y139" s="87" t="str">
        <f>VLOOKUP(B139,'[2]Đơn T10'!$C$7:$C$620,1,FALSE)</f>
        <v>16d160462</v>
      </c>
      <c r="Z139" s="87">
        <f>VLOOKUP(B139,'[3]DS TN K52,53 T10-21'!$B$11:$D$272,3,FALSE)</f>
        <v>1</v>
      </c>
      <c r="AA139" s="87">
        <f>VLOOKUP(B139,'[3]DS TN K52,53 T10-21'!$B$11:$C$272,2,FALSE)</f>
        <v>1</v>
      </c>
    </row>
    <row r="140" spans="1:27" s="87" customFormat="1" ht="25.5" customHeight="1">
      <c r="A140" s="77">
        <f>IF(B140&lt;&gt;" ",SUBTOTAL(103,B$7:$B140))</f>
        <v>134</v>
      </c>
      <c r="B140" s="81" t="s">
        <v>745</v>
      </c>
      <c r="C140" s="82" t="s">
        <v>746</v>
      </c>
      <c r="D140" s="83" t="s">
        <v>747</v>
      </c>
      <c r="E140" s="84" t="s">
        <v>107</v>
      </c>
      <c r="F140" s="81" t="s">
        <v>38</v>
      </c>
      <c r="G140" s="81" t="s">
        <v>744</v>
      </c>
      <c r="H140" s="81" t="s">
        <v>161</v>
      </c>
      <c r="I140" s="81" t="s">
        <v>161</v>
      </c>
      <c r="J140" s="81" t="s">
        <v>161</v>
      </c>
      <c r="K140" s="95">
        <v>8.7</v>
      </c>
      <c r="L140" s="96">
        <v>113</v>
      </c>
      <c r="M140" s="96">
        <v>121</v>
      </c>
      <c r="N140" s="97">
        <v>2.56</v>
      </c>
      <c r="O140" s="96" t="s">
        <v>40</v>
      </c>
      <c r="P140" s="175" t="s">
        <v>1011</v>
      </c>
      <c r="Q140" s="85" t="s">
        <v>84</v>
      </c>
      <c r="R140" s="86" t="s">
        <v>411</v>
      </c>
      <c r="S140" s="89" t="s">
        <v>412</v>
      </c>
      <c r="T140" s="174" t="s">
        <v>1685</v>
      </c>
      <c r="U140" s="86" t="e">
        <f>VLOOKUP(B140,'[1]CT1'!$B$4:$B$93,1,FALSE)</f>
        <v>#N/A</v>
      </c>
      <c r="V140" s="168"/>
      <c r="W140" s="88" t="str">
        <f>VLOOKUP(B140,'[2]Đơn T10'!$C$193:$C$604,1,FALSE)</f>
        <v>16D160476</v>
      </c>
      <c r="X140" s="172" t="s">
        <v>1010</v>
      </c>
      <c r="Y140" s="87" t="str">
        <f>VLOOKUP(B140,'[2]Đơn T10'!$C$7:$C$620,1,FALSE)</f>
        <v>16D160476</v>
      </c>
      <c r="Z140" s="87">
        <f>VLOOKUP(B140,'[3]DS TN K52,53 T10-21'!$B$11:$D$272,3,FALSE)</f>
        <v>1</v>
      </c>
      <c r="AA140" s="87">
        <f>VLOOKUP(B140,'[3]DS TN K52,53 T10-21'!$B$11:$C$272,2,FALSE)</f>
        <v>1</v>
      </c>
    </row>
    <row r="141" spans="1:27" s="87" customFormat="1" ht="25.5" customHeight="1">
      <c r="A141" s="77">
        <f>IF(B141&lt;&gt;" ",SUBTOTAL(103,B$7:$B141))</f>
        <v>135</v>
      </c>
      <c r="B141" s="81" t="s">
        <v>748</v>
      </c>
      <c r="C141" s="82" t="s">
        <v>53</v>
      </c>
      <c r="D141" s="83" t="s">
        <v>354</v>
      </c>
      <c r="E141" s="84" t="s">
        <v>749</v>
      </c>
      <c r="F141" s="81" t="s">
        <v>38</v>
      </c>
      <c r="G141" s="81" t="s">
        <v>744</v>
      </c>
      <c r="H141" s="81" t="s">
        <v>161</v>
      </c>
      <c r="I141" s="81" t="s">
        <v>161</v>
      </c>
      <c r="J141" s="81" t="s">
        <v>161</v>
      </c>
      <c r="K141" s="95">
        <v>8.6</v>
      </c>
      <c r="L141" s="96">
        <v>112</v>
      </c>
      <c r="M141" s="96">
        <v>120</v>
      </c>
      <c r="N141" s="97">
        <v>2.75</v>
      </c>
      <c r="O141" s="96" t="s">
        <v>40</v>
      </c>
      <c r="P141" s="175" t="s">
        <v>1011</v>
      </c>
      <c r="Q141" s="85" t="s">
        <v>84</v>
      </c>
      <c r="R141" s="86" t="s">
        <v>411</v>
      </c>
      <c r="S141" s="89" t="s">
        <v>412</v>
      </c>
      <c r="T141" s="174" t="s">
        <v>1685</v>
      </c>
      <c r="U141" s="86" t="e">
        <f>VLOOKUP(B141,'[1]CT1'!$B$4:$B$93,1,FALSE)</f>
        <v>#N/A</v>
      </c>
      <c r="V141" s="168"/>
      <c r="W141" s="88" t="str">
        <f>VLOOKUP(B141,'[2]Đơn T10'!$C$193:$C$604,1,FALSE)</f>
        <v>16D160477</v>
      </c>
      <c r="X141" s="172" t="s">
        <v>1010</v>
      </c>
      <c r="Y141" s="87" t="str">
        <f>VLOOKUP(B141,'[2]Đơn T10'!$C$7:$C$620,1,FALSE)</f>
        <v>16D160477</v>
      </c>
      <c r="Z141" s="87">
        <f>VLOOKUP(B141,'[3]DS TN K52,53 T10-21'!$B$11:$D$272,3,FALSE)</f>
        <v>1</v>
      </c>
      <c r="AA141" s="87">
        <f>VLOOKUP(B141,'[3]DS TN K52,53 T10-21'!$B$11:$C$272,2,FALSE)</f>
        <v>1</v>
      </c>
    </row>
    <row r="142" spans="1:27" s="87" customFormat="1" ht="25.5" customHeight="1">
      <c r="A142" s="77">
        <f>IF(B142&lt;&gt;" ",SUBTOTAL(103,B$7:$B142))</f>
        <v>136</v>
      </c>
      <c r="B142" s="81" t="s">
        <v>750</v>
      </c>
      <c r="C142" s="82" t="s">
        <v>53</v>
      </c>
      <c r="D142" s="83" t="s">
        <v>751</v>
      </c>
      <c r="E142" s="84" t="s">
        <v>752</v>
      </c>
      <c r="F142" s="81" t="s">
        <v>38</v>
      </c>
      <c r="G142" s="81" t="s">
        <v>744</v>
      </c>
      <c r="H142" s="81" t="s">
        <v>161</v>
      </c>
      <c r="I142" s="81" t="s">
        <v>161</v>
      </c>
      <c r="J142" s="81" t="s">
        <v>161</v>
      </c>
      <c r="K142" s="95">
        <v>8.5</v>
      </c>
      <c r="L142" s="96">
        <v>112</v>
      </c>
      <c r="M142" s="96">
        <v>120</v>
      </c>
      <c r="N142" s="97">
        <v>2.55</v>
      </c>
      <c r="O142" s="96" t="s">
        <v>40</v>
      </c>
      <c r="P142" s="175" t="s">
        <v>1011</v>
      </c>
      <c r="Q142" s="85" t="s">
        <v>84</v>
      </c>
      <c r="R142" s="86" t="s">
        <v>411</v>
      </c>
      <c r="S142" s="89" t="s">
        <v>412</v>
      </c>
      <c r="T142" s="174" t="s">
        <v>1685</v>
      </c>
      <c r="U142" s="86" t="e">
        <f>VLOOKUP(B142,'[1]CT1'!$B$4:$B$93,1,FALSE)</f>
        <v>#N/A</v>
      </c>
      <c r="V142" s="168"/>
      <c r="W142" s="88" t="str">
        <f>VLOOKUP(B142,'[2]Đơn T10'!$C$193:$C$604,1,FALSE)</f>
        <v>16D160484</v>
      </c>
      <c r="X142" s="172" t="s">
        <v>1010</v>
      </c>
      <c r="Y142" s="87" t="str">
        <f>VLOOKUP(B142,'[2]Đơn T10'!$C$7:$C$620,1,FALSE)</f>
        <v>16D160484</v>
      </c>
      <c r="Z142" s="87">
        <f>VLOOKUP(B142,'[3]DS TN K52,53 T10-21'!$B$11:$D$272,3,FALSE)</f>
        <v>1</v>
      </c>
      <c r="AA142" s="87">
        <f>VLOOKUP(B142,'[3]DS TN K52,53 T10-21'!$B$11:$C$272,2,FALSE)</f>
        <v>1</v>
      </c>
    </row>
    <row r="143" spans="1:25" s="87" customFormat="1" ht="25.5" customHeight="1">
      <c r="A143" s="77">
        <f>IF(B143&lt;&gt;" ",SUBTOTAL(103,B$7:$B143))</f>
        <v>137</v>
      </c>
      <c r="B143" s="81" t="s">
        <v>1704</v>
      </c>
      <c r="C143" s="82" t="s">
        <v>53</v>
      </c>
      <c r="D143" s="83" t="s">
        <v>128</v>
      </c>
      <c r="E143" s="84" t="s">
        <v>753</v>
      </c>
      <c r="F143" s="81" t="s">
        <v>38</v>
      </c>
      <c r="G143" s="81" t="s">
        <v>754</v>
      </c>
      <c r="H143" s="81" t="s">
        <v>161</v>
      </c>
      <c r="I143" s="81" t="s">
        <v>161</v>
      </c>
      <c r="J143" s="81" t="s">
        <v>161</v>
      </c>
      <c r="K143" s="95">
        <v>8.8</v>
      </c>
      <c r="L143" s="96">
        <v>112</v>
      </c>
      <c r="M143" s="96">
        <v>120</v>
      </c>
      <c r="N143" s="97">
        <v>2.77</v>
      </c>
      <c r="O143" s="96" t="s">
        <v>40</v>
      </c>
      <c r="P143" s="175" t="s">
        <v>1011</v>
      </c>
      <c r="Q143" s="85" t="s">
        <v>86</v>
      </c>
      <c r="R143" s="91" t="s">
        <v>414</v>
      </c>
      <c r="S143" s="89" t="s">
        <v>415</v>
      </c>
      <c r="T143" s="174" t="s">
        <v>1017</v>
      </c>
      <c r="U143" s="86" t="e">
        <f>VLOOKUP(B143,'[1]CT1'!$B$4:$B$93,1,FALSE)</f>
        <v>#N/A</v>
      </c>
      <c r="V143" s="168"/>
      <c r="W143" s="88"/>
      <c r="X143" s="172" t="s">
        <v>1010</v>
      </c>
      <c r="Y143" s="87" t="str">
        <f>VLOOKUP(B143,'[2]Đơn T10'!$C$7:$C$620,1,FALSE)</f>
        <v>16D180021</v>
      </c>
    </row>
    <row r="144" spans="1:27" s="87" customFormat="1" ht="25.5" customHeight="1">
      <c r="A144" s="77">
        <f>IF(B144&lt;&gt;" ",SUBTOTAL(103,B$7:$B144))</f>
        <v>138</v>
      </c>
      <c r="B144" s="81" t="s">
        <v>755</v>
      </c>
      <c r="C144" s="82" t="s">
        <v>62</v>
      </c>
      <c r="D144" s="83" t="s">
        <v>376</v>
      </c>
      <c r="E144" s="84" t="s">
        <v>756</v>
      </c>
      <c r="F144" s="81" t="s">
        <v>38</v>
      </c>
      <c r="G144" s="81" t="s">
        <v>754</v>
      </c>
      <c r="H144" s="81" t="s">
        <v>161</v>
      </c>
      <c r="I144" s="81" t="s">
        <v>161</v>
      </c>
      <c r="J144" s="81" t="s">
        <v>161</v>
      </c>
      <c r="K144" s="95">
        <v>8.5</v>
      </c>
      <c r="L144" s="96">
        <v>112</v>
      </c>
      <c r="M144" s="96">
        <v>120</v>
      </c>
      <c r="N144" s="97">
        <v>3.29</v>
      </c>
      <c r="O144" s="96" t="s">
        <v>66</v>
      </c>
      <c r="P144" s="175" t="s">
        <v>1011</v>
      </c>
      <c r="Q144" s="85" t="s">
        <v>86</v>
      </c>
      <c r="R144" s="91" t="s">
        <v>414</v>
      </c>
      <c r="S144" s="89" t="s">
        <v>415</v>
      </c>
      <c r="T144" s="174" t="s">
        <v>1017</v>
      </c>
      <c r="U144" s="86" t="e">
        <f>VLOOKUP(B144,'[1]CT1'!$B$4:$B$93,1,FALSE)</f>
        <v>#N/A</v>
      </c>
      <c r="V144" s="168"/>
      <c r="W144" s="88" t="str">
        <f>VLOOKUP(B144,'[2]Đơn T10'!$C$193:$C$604,1,FALSE)</f>
        <v>16D180035</v>
      </c>
      <c r="X144" s="172" t="s">
        <v>1010</v>
      </c>
      <c r="Y144" s="87" t="str">
        <f>VLOOKUP(B144,'[2]Đơn T10'!$C$7:$C$620,1,FALSE)</f>
        <v>16D180035</v>
      </c>
      <c r="Z144" s="87">
        <f>VLOOKUP(B144,'[3]DS TN K52,53 T10-21'!$B$11:$D$272,3,FALSE)</f>
        <v>1</v>
      </c>
      <c r="AA144" s="87">
        <f>VLOOKUP(B144,'[3]DS TN K52,53 T10-21'!$B$11:$C$272,2,FALSE)</f>
        <v>1</v>
      </c>
    </row>
    <row r="145" spans="1:27" s="87" customFormat="1" ht="25.5" customHeight="1">
      <c r="A145" s="77">
        <f>IF(B145&lt;&gt;" ",SUBTOTAL(103,B$7:$B145))</f>
        <v>139</v>
      </c>
      <c r="B145" s="81" t="s">
        <v>757</v>
      </c>
      <c r="C145" s="82" t="s">
        <v>758</v>
      </c>
      <c r="D145" s="83" t="s">
        <v>759</v>
      </c>
      <c r="E145" s="84" t="s">
        <v>760</v>
      </c>
      <c r="F145" s="81" t="s">
        <v>38</v>
      </c>
      <c r="G145" s="81" t="s">
        <v>754</v>
      </c>
      <c r="H145" s="81" t="s">
        <v>161</v>
      </c>
      <c r="I145" s="81" t="s">
        <v>161</v>
      </c>
      <c r="J145" s="81" t="s">
        <v>161</v>
      </c>
      <c r="K145" s="95">
        <v>8.5</v>
      </c>
      <c r="L145" s="96">
        <v>112</v>
      </c>
      <c r="M145" s="96">
        <v>120</v>
      </c>
      <c r="N145" s="97">
        <v>3.17</v>
      </c>
      <c r="O145" s="96" t="s">
        <v>40</v>
      </c>
      <c r="P145" s="175" t="s">
        <v>41</v>
      </c>
      <c r="Q145" s="85" t="s">
        <v>86</v>
      </c>
      <c r="R145" s="91" t="s">
        <v>414</v>
      </c>
      <c r="S145" s="89" t="s">
        <v>415</v>
      </c>
      <c r="T145" s="174" t="s">
        <v>1017</v>
      </c>
      <c r="U145" s="86" t="e">
        <f>VLOOKUP(B145,'[1]CT1'!$B$4:$B$93,1,FALSE)</f>
        <v>#N/A</v>
      </c>
      <c r="V145" s="168"/>
      <c r="W145" s="88" t="e">
        <f>VLOOKUP(B145,'[2]Đơn T10'!$C$193:$C$604,1,FALSE)</f>
        <v>#N/A</v>
      </c>
      <c r="X145" s="172"/>
      <c r="Y145" s="87" t="str">
        <f>VLOOKUP(B145,'[2]Đơn T10'!$C$7:$C$620,1,FALSE)</f>
        <v>16D180068</v>
      </c>
      <c r="Z145" s="87">
        <f>VLOOKUP(B145,'[3]DS TN K52,53 T10-21'!$B$11:$D$272,3,FALSE)</f>
        <v>1</v>
      </c>
      <c r="AA145" s="87" t="e">
        <f>VLOOKUP(B145,'[3]DS TN K52,53 T10-21'!$B$11:$C$272,2,FALSE)</f>
        <v>#REF!</v>
      </c>
    </row>
    <row r="146" spans="1:27" s="87" customFormat="1" ht="25.5" customHeight="1">
      <c r="A146" s="77">
        <f>IF(B146&lt;&gt;" ",SUBTOTAL(103,B$7:$B146))</f>
        <v>140</v>
      </c>
      <c r="B146" s="81" t="s">
        <v>761</v>
      </c>
      <c r="C146" s="82" t="s">
        <v>544</v>
      </c>
      <c r="D146" s="83" t="s">
        <v>762</v>
      </c>
      <c r="E146" s="84" t="s">
        <v>763</v>
      </c>
      <c r="F146" s="81" t="s">
        <v>38</v>
      </c>
      <c r="G146" s="81" t="s">
        <v>373</v>
      </c>
      <c r="H146" s="81" t="s">
        <v>161</v>
      </c>
      <c r="I146" s="81" t="s">
        <v>161</v>
      </c>
      <c r="J146" s="81" t="s">
        <v>161</v>
      </c>
      <c r="K146" s="95">
        <v>8</v>
      </c>
      <c r="L146" s="96">
        <v>112</v>
      </c>
      <c r="M146" s="96">
        <v>120</v>
      </c>
      <c r="N146" s="97">
        <v>3.22</v>
      </c>
      <c r="O146" s="96" t="s">
        <v>66</v>
      </c>
      <c r="P146" s="175" t="s">
        <v>41</v>
      </c>
      <c r="Q146" s="85" t="s">
        <v>86</v>
      </c>
      <c r="R146" s="91" t="s">
        <v>414</v>
      </c>
      <c r="S146" s="89" t="s">
        <v>415</v>
      </c>
      <c r="T146" s="174" t="s">
        <v>1017</v>
      </c>
      <c r="U146" s="86" t="e">
        <f>VLOOKUP(B146,'[1]CT1'!$B$4:$B$93,1,FALSE)</f>
        <v>#N/A</v>
      </c>
      <c r="V146" s="168"/>
      <c r="W146" s="88" t="e">
        <f>VLOOKUP(B146,'[2]Đơn T10'!$C$193:$C$604,1,FALSE)</f>
        <v>#N/A</v>
      </c>
      <c r="X146" s="172"/>
      <c r="Y146" s="87" t="str">
        <f>VLOOKUP(B146,'[2]Đơn T10'!$C$7:$C$620,1,FALSE)</f>
        <v>16D180118</v>
      </c>
      <c r="Z146" s="87">
        <f>VLOOKUP(B146,'[3]DS TN K52,53 T10-21'!$B$11:$D$272,3,FALSE)</f>
        <v>1</v>
      </c>
      <c r="AA146" s="87" t="e">
        <f>VLOOKUP(B146,'[3]DS TN K52,53 T10-21'!$B$11:$C$272,2,FALSE)</f>
        <v>#REF!</v>
      </c>
    </row>
    <row r="147" spans="1:27" s="87" customFormat="1" ht="25.5" customHeight="1">
      <c r="A147" s="77">
        <f>IF(B147&lt;&gt;" ",SUBTOTAL(103,B$7:$B147))</f>
        <v>141</v>
      </c>
      <c r="B147" s="81" t="s">
        <v>764</v>
      </c>
      <c r="C147" s="82" t="s">
        <v>319</v>
      </c>
      <c r="D147" s="83" t="s">
        <v>685</v>
      </c>
      <c r="E147" s="84" t="s">
        <v>765</v>
      </c>
      <c r="F147" s="81" t="s">
        <v>38</v>
      </c>
      <c r="G147" s="81" t="s">
        <v>373</v>
      </c>
      <c r="H147" s="81" t="s">
        <v>161</v>
      </c>
      <c r="I147" s="81" t="s">
        <v>161</v>
      </c>
      <c r="J147" s="81" t="s">
        <v>161</v>
      </c>
      <c r="K147" s="95">
        <v>8.8</v>
      </c>
      <c r="L147" s="96">
        <v>112</v>
      </c>
      <c r="M147" s="96">
        <v>120</v>
      </c>
      <c r="N147" s="97">
        <v>3.24</v>
      </c>
      <c r="O147" s="96" t="s">
        <v>66</v>
      </c>
      <c r="P147" s="175" t="s">
        <v>1011</v>
      </c>
      <c r="Q147" s="85" t="s">
        <v>86</v>
      </c>
      <c r="R147" s="91" t="s">
        <v>414</v>
      </c>
      <c r="S147" s="89" t="s">
        <v>415</v>
      </c>
      <c r="T147" s="174" t="s">
        <v>1017</v>
      </c>
      <c r="U147" s="86" t="e">
        <f>VLOOKUP(B147,'[1]CT1'!$B$4:$B$93,1,FALSE)</f>
        <v>#N/A</v>
      </c>
      <c r="V147" s="168"/>
      <c r="W147" s="88" t="str">
        <f>VLOOKUP(B147,'[2]Đơn T10'!$C$193:$C$604,1,FALSE)</f>
        <v>16D180124</v>
      </c>
      <c r="X147" s="172" t="s">
        <v>1010</v>
      </c>
      <c r="Y147" s="87" t="str">
        <f>VLOOKUP(B147,'[2]Đơn T10'!$C$7:$C$620,1,FALSE)</f>
        <v>16D180124</v>
      </c>
      <c r="Z147" s="87">
        <f>VLOOKUP(B147,'[3]DS TN K52,53 T10-21'!$B$11:$D$272,3,FALSE)</f>
        <v>1</v>
      </c>
      <c r="AA147" s="87">
        <f>VLOOKUP(B147,'[3]DS TN K52,53 T10-21'!$B$11:$C$272,2,FALSE)</f>
        <v>1</v>
      </c>
    </row>
    <row r="148" spans="1:27" s="87" customFormat="1" ht="25.5" customHeight="1">
      <c r="A148" s="77">
        <f>IF(B148&lt;&gt;" ",SUBTOTAL(103,B$7:$B148))</f>
        <v>142</v>
      </c>
      <c r="B148" s="81" t="s">
        <v>371</v>
      </c>
      <c r="C148" s="82" t="s">
        <v>153</v>
      </c>
      <c r="D148" s="83" t="s">
        <v>76</v>
      </c>
      <c r="E148" s="84" t="s">
        <v>372</v>
      </c>
      <c r="F148" s="81" t="s">
        <v>38</v>
      </c>
      <c r="G148" s="81" t="s">
        <v>373</v>
      </c>
      <c r="H148" s="81" t="s">
        <v>161</v>
      </c>
      <c r="I148" s="81" t="s">
        <v>161</v>
      </c>
      <c r="J148" s="81" t="s">
        <v>161</v>
      </c>
      <c r="K148" s="95">
        <v>7.7</v>
      </c>
      <c r="L148" s="96">
        <v>120</v>
      </c>
      <c r="M148" s="96">
        <v>120</v>
      </c>
      <c r="N148" s="97">
        <v>2.64</v>
      </c>
      <c r="O148" s="96" t="s">
        <v>40</v>
      </c>
      <c r="P148" s="175" t="s">
        <v>41</v>
      </c>
      <c r="Q148" s="85" t="s">
        <v>86</v>
      </c>
      <c r="R148" s="91" t="s">
        <v>414</v>
      </c>
      <c r="S148" s="89" t="s">
        <v>415</v>
      </c>
      <c r="T148" s="174" t="s">
        <v>1017</v>
      </c>
      <c r="U148" s="86" t="e">
        <f>VLOOKUP(B148,'[1]CT1'!$B$4:$B$93,1,FALSE)</f>
        <v>#N/A</v>
      </c>
      <c r="V148" s="168" t="s">
        <v>159</v>
      </c>
      <c r="W148" s="88" t="e">
        <f>VLOOKUP(B148,'[2]Đơn T10'!$C$193:$C$604,1,FALSE)</f>
        <v>#N/A</v>
      </c>
      <c r="X148" s="172"/>
      <c r="Y148" s="87" t="str">
        <f>VLOOKUP(B148,'[2]Đơn T10'!$C$7:$C$620,1,FALSE)</f>
        <v>15D180120</v>
      </c>
      <c r="Z148" s="87">
        <f>VLOOKUP(B148,'[3]DS TN K52,53 T10-21'!$B$11:$D$272,3,FALSE)</f>
        <v>1</v>
      </c>
      <c r="AA148" s="87" t="e">
        <f>VLOOKUP(B148,'[3]DS TN K52,53 T10-21'!$B$11:$C$272,2,FALSE)</f>
        <v>#REF!</v>
      </c>
    </row>
    <row r="149" spans="1:27" s="87" customFormat="1" ht="25.5" customHeight="1">
      <c r="A149" s="77">
        <f>IF(B149&lt;&gt;" ",SUBTOTAL(103,B$7:$B149))</f>
        <v>143</v>
      </c>
      <c r="B149" s="81" t="s">
        <v>766</v>
      </c>
      <c r="C149" s="82" t="s">
        <v>767</v>
      </c>
      <c r="D149" s="83" t="s">
        <v>286</v>
      </c>
      <c r="E149" s="84" t="s">
        <v>768</v>
      </c>
      <c r="F149" s="81" t="s">
        <v>38</v>
      </c>
      <c r="G149" s="81" t="s">
        <v>769</v>
      </c>
      <c r="H149" s="81" t="s">
        <v>161</v>
      </c>
      <c r="I149" s="81" t="s">
        <v>161</v>
      </c>
      <c r="J149" s="81" t="s">
        <v>161</v>
      </c>
      <c r="K149" s="95">
        <v>8.6</v>
      </c>
      <c r="L149" s="96">
        <v>112</v>
      </c>
      <c r="M149" s="96">
        <v>120</v>
      </c>
      <c r="N149" s="97">
        <v>3.14</v>
      </c>
      <c r="O149" s="96" t="s">
        <v>40</v>
      </c>
      <c r="P149" s="175" t="s">
        <v>1011</v>
      </c>
      <c r="Q149" s="85" t="s">
        <v>86</v>
      </c>
      <c r="R149" s="91" t="s">
        <v>414</v>
      </c>
      <c r="S149" s="89" t="s">
        <v>415</v>
      </c>
      <c r="T149" s="174" t="s">
        <v>1017</v>
      </c>
      <c r="U149" s="86" t="e">
        <f>VLOOKUP(B149,'[1]CT1'!$B$4:$B$93,1,FALSE)</f>
        <v>#N/A</v>
      </c>
      <c r="V149" s="168"/>
      <c r="W149" s="88" t="str">
        <f>VLOOKUP(B149,'[2]Đơn T10'!$C$193:$C$604,1,FALSE)</f>
        <v>16D180208</v>
      </c>
      <c r="X149" s="172" t="s">
        <v>1010</v>
      </c>
      <c r="Y149" s="87" t="str">
        <f>VLOOKUP(B149,'[2]Đơn T10'!$C$7:$C$620,1,FALSE)</f>
        <v>16D180208</v>
      </c>
      <c r="Z149" s="87">
        <f>VLOOKUP(B149,'[3]DS TN K52,53 T10-21'!$B$11:$D$272,3,FALSE)</f>
        <v>1</v>
      </c>
      <c r="AA149" s="87">
        <f>VLOOKUP(B149,'[3]DS TN K52,53 T10-21'!$B$11:$C$272,2,FALSE)</f>
        <v>1</v>
      </c>
    </row>
    <row r="150" spans="1:27" s="87" customFormat="1" ht="25.5" customHeight="1">
      <c r="A150" s="77">
        <f>IF(B150&lt;&gt;" ",SUBTOTAL(103,B$7:$B150))</f>
        <v>144</v>
      </c>
      <c r="B150" s="81" t="s">
        <v>770</v>
      </c>
      <c r="C150" s="82" t="s">
        <v>771</v>
      </c>
      <c r="D150" s="83" t="s">
        <v>59</v>
      </c>
      <c r="E150" s="84" t="s">
        <v>772</v>
      </c>
      <c r="F150" s="81" t="s">
        <v>38</v>
      </c>
      <c r="G150" s="81" t="s">
        <v>769</v>
      </c>
      <c r="H150" s="81" t="s">
        <v>161</v>
      </c>
      <c r="I150" s="81" t="s">
        <v>161</v>
      </c>
      <c r="J150" s="81" t="s">
        <v>161</v>
      </c>
      <c r="K150" s="95">
        <v>8.5</v>
      </c>
      <c r="L150" s="96">
        <v>112</v>
      </c>
      <c r="M150" s="96">
        <v>120</v>
      </c>
      <c r="N150" s="97">
        <v>2.75</v>
      </c>
      <c r="O150" s="96" t="s">
        <v>40</v>
      </c>
      <c r="P150" s="175" t="s">
        <v>41</v>
      </c>
      <c r="Q150" s="85" t="s">
        <v>86</v>
      </c>
      <c r="R150" s="91" t="s">
        <v>414</v>
      </c>
      <c r="S150" s="89" t="s">
        <v>415</v>
      </c>
      <c r="T150" s="174" t="s">
        <v>1017</v>
      </c>
      <c r="U150" s="86" t="e">
        <f>VLOOKUP(B150,'[1]CT1'!$B$4:$B$93,1,FALSE)</f>
        <v>#N/A</v>
      </c>
      <c r="V150" s="168"/>
      <c r="W150" s="88" t="e">
        <f>VLOOKUP(B150,'[2]Đơn T10'!$C$193:$C$604,1,FALSE)</f>
        <v>#N/A</v>
      </c>
      <c r="X150" s="172"/>
      <c r="Y150" s="87" t="str">
        <f>VLOOKUP(B150,'[2]Đơn T10'!$C$7:$C$620,1,FALSE)</f>
        <v>16D180222</v>
      </c>
      <c r="Z150" s="87">
        <f>VLOOKUP(B150,'[3]DS TN K52,53 T10-21'!$B$11:$D$272,3,FALSE)</f>
        <v>1</v>
      </c>
      <c r="AA150" s="87" t="e">
        <f>VLOOKUP(B150,'[3]DS TN K52,53 T10-21'!$B$11:$C$272,2,FALSE)</f>
        <v>#REF!</v>
      </c>
    </row>
    <row r="151" spans="1:27" s="87" customFormat="1" ht="25.5" customHeight="1">
      <c r="A151" s="77">
        <f>IF(B151&lt;&gt;" ",SUBTOTAL(103,B$7:$B151))</f>
        <v>145</v>
      </c>
      <c r="B151" s="81" t="s">
        <v>773</v>
      </c>
      <c r="C151" s="82" t="s">
        <v>475</v>
      </c>
      <c r="D151" s="83" t="s">
        <v>369</v>
      </c>
      <c r="E151" s="84" t="s">
        <v>641</v>
      </c>
      <c r="F151" s="81" t="s">
        <v>38</v>
      </c>
      <c r="G151" s="81" t="s">
        <v>769</v>
      </c>
      <c r="H151" s="81" t="s">
        <v>161</v>
      </c>
      <c r="I151" s="81" t="s">
        <v>161</v>
      </c>
      <c r="J151" s="81" t="s">
        <v>161</v>
      </c>
      <c r="K151" s="95">
        <v>8.3</v>
      </c>
      <c r="L151" s="96">
        <v>112</v>
      </c>
      <c r="M151" s="96">
        <v>120</v>
      </c>
      <c r="N151" s="97">
        <v>2.8</v>
      </c>
      <c r="O151" s="96" t="s">
        <v>40</v>
      </c>
      <c r="P151" s="175" t="s">
        <v>1011</v>
      </c>
      <c r="Q151" s="85" t="s">
        <v>86</v>
      </c>
      <c r="R151" s="91" t="s">
        <v>414</v>
      </c>
      <c r="S151" s="89" t="s">
        <v>415</v>
      </c>
      <c r="T151" s="174" t="s">
        <v>1017</v>
      </c>
      <c r="U151" s="86" t="e">
        <f>VLOOKUP(B151,'[1]CT1'!$B$4:$B$93,1,FALSE)</f>
        <v>#N/A</v>
      </c>
      <c r="V151" s="168"/>
      <c r="W151" s="88" t="str">
        <f>VLOOKUP(B151,'[2]Đơn T10'!$C$193:$C$604,1,FALSE)</f>
        <v>16D180233</v>
      </c>
      <c r="X151" s="172" t="s">
        <v>1010</v>
      </c>
      <c r="Y151" s="87" t="str">
        <f>VLOOKUP(B151,'[2]Đơn T10'!$C$7:$C$620,1,FALSE)</f>
        <v>16D180233</v>
      </c>
      <c r="Z151" s="87">
        <f>VLOOKUP(B151,'[3]DS TN K52,53 T10-21'!$B$11:$D$272,3,FALSE)</f>
        <v>1</v>
      </c>
      <c r="AA151" s="87">
        <f>VLOOKUP(B151,'[3]DS TN K52,53 T10-21'!$B$11:$C$272,2,FALSE)</f>
        <v>1</v>
      </c>
    </row>
    <row r="152" spans="1:27" s="87" customFormat="1" ht="25.5" customHeight="1">
      <c r="A152" s="77">
        <f>IF(B152&lt;&gt;" ",SUBTOTAL(103,B$7:$B152))</f>
        <v>146</v>
      </c>
      <c r="B152" s="81" t="s">
        <v>774</v>
      </c>
      <c r="C152" s="82" t="s">
        <v>99</v>
      </c>
      <c r="D152" s="83" t="s">
        <v>299</v>
      </c>
      <c r="E152" s="84" t="s">
        <v>775</v>
      </c>
      <c r="F152" s="81" t="s">
        <v>38</v>
      </c>
      <c r="G152" s="81" t="s">
        <v>85</v>
      </c>
      <c r="H152" s="81" t="s">
        <v>161</v>
      </c>
      <c r="I152" s="81" t="s">
        <v>161</v>
      </c>
      <c r="J152" s="81" t="s">
        <v>161</v>
      </c>
      <c r="K152" s="95">
        <v>8.3</v>
      </c>
      <c r="L152" s="96">
        <v>112</v>
      </c>
      <c r="M152" s="96">
        <v>120</v>
      </c>
      <c r="N152" s="97">
        <v>3.25</v>
      </c>
      <c r="O152" s="96" t="s">
        <v>66</v>
      </c>
      <c r="P152" s="175" t="s">
        <v>1011</v>
      </c>
      <c r="Q152" s="85" t="s">
        <v>86</v>
      </c>
      <c r="R152" s="91" t="s">
        <v>414</v>
      </c>
      <c r="S152" s="89" t="s">
        <v>415</v>
      </c>
      <c r="T152" s="174" t="s">
        <v>1017</v>
      </c>
      <c r="U152" s="86" t="e">
        <f>VLOOKUP(B152,'[1]CT1'!$B$4:$B$93,1,FALSE)</f>
        <v>#N/A</v>
      </c>
      <c r="V152" s="168"/>
      <c r="W152" s="88" t="str">
        <f>VLOOKUP(B152,'[2]Đơn T10'!$C$193:$C$604,1,FALSE)</f>
        <v>16D180284</v>
      </c>
      <c r="X152" s="172" t="s">
        <v>1010</v>
      </c>
      <c r="Y152" s="87" t="str">
        <f>VLOOKUP(B152,'[2]Đơn T10'!$C$7:$C$620,1,FALSE)</f>
        <v>16D180284</v>
      </c>
      <c r="Z152" s="87">
        <f>VLOOKUP(B152,'[3]DS TN K52,53 T10-21'!$B$11:$D$272,3,FALSE)</f>
        <v>1</v>
      </c>
      <c r="AA152" s="87">
        <f>VLOOKUP(B152,'[3]DS TN K52,53 T10-21'!$B$11:$C$272,2,FALSE)</f>
        <v>1</v>
      </c>
    </row>
    <row r="153" spans="1:27" s="87" customFormat="1" ht="25.5" customHeight="1">
      <c r="A153" s="77">
        <f>IF(B153&lt;&gt;" ",SUBTOTAL(103,B$7:$B153))</f>
        <v>147</v>
      </c>
      <c r="B153" s="81" t="s">
        <v>776</v>
      </c>
      <c r="C153" s="82" t="s">
        <v>53</v>
      </c>
      <c r="D153" s="83" t="s">
        <v>299</v>
      </c>
      <c r="E153" s="84" t="s">
        <v>777</v>
      </c>
      <c r="F153" s="81" t="s">
        <v>38</v>
      </c>
      <c r="G153" s="81" t="s">
        <v>85</v>
      </c>
      <c r="H153" s="81" t="s">
        <v>161</v>
      </c>
      <c r="I153" s="81" t="s">
        <v>161</v>
      </c>
      <c r="J153" s="81" t="s">
        <v>161</v>
      </c>
      <c r="K153" s="95">
        <v>8.5</v>
      </c>
      <c r="L153" s="96">
        <v>112</v>
      </c>
      <c r="M153" s="96">
        <v>120</v>
      </c>
      <c r="N153" s="97">
        <v>2.76</v>
      </c>
      <c r="O153" s="96" t="s">
        <v>40</v>
      </c>
      <c r="P153" s="175" t="s">
        <v>1011</v>
      </c>
      <c r="Q153" s="85" t="s">
        <v>86</v>
      </c>
      <c r="R153" s="91" t="s">
        <v>414</v>
      </c>
      <c r="S153" s="89" t="s">
        <v>415</v>
      </c>
      <c r="T153" s="174" t="s">
        <v>1017</v>
      </c>
      <c r="U153" s="86" t="e">
        <f>VLOOKUP(B153,'[1]CT1'!$B$4:$B$93,1,FALSE)</f>
        <v>#N/A</v>
      </c>
      <c r="V153" s="168"/>
      <c r="W153" s="88" t="str">
        <f>VLOOKUP(B153,'[2]Đơn T10'!$C$193:$C$604,1,FALSE)</f>
        <v>16D180285</v>
      </c>
      <c r="X153" s="172" t="s">
        <v>1010</v>
      </c>
      <c r="Y153" s="87" t="str">
        <f>VLOOKUP(B153,'[2]Đơn T10'!$C$7:$C$620,1,FALSE)</f>
        <v>16D180285</v>
      </c>
      <c r="Z153" s="87">
        <f>VLOOKUP(B153,'[3]DS TN K52,53 T10-21'!$B$11:$D$272,3,FALSE)</f>
        <v>1</v>
      </c>
      <c r="AA153" s="87">
        <f>VLOOKUP(B153,'[3]DS TN K52,53 T10-21'!$B$11:$C$272,2,FALSE)</f>
        <v>1</v>
      </c>
    </row>
    <row r="154" spans="1:27" s="87" customFormat="1" ht="25.5" customHeight="1">
      <c r="A154" s="77">
        <f>IF(B154&lt;&gt;" ",SUBTOTAL(103,B$7:$B154))</f>
        <v>148</v>
      </c>
      <c r="B154" s="81" t="s">
        <v>778</v>
      </c>
      <c r="C154" s="82" t="s">
        <v>779</v>
      </c>
      <c r="D154" s="83" t="s">
        <v>100</v>
      </c>
      <c r="E154" s="84" t="s">
        <v>780</v>
      </c>
      <c r="F154" s="81" t="s">
        <v>38</v>
      </c>
      <c r="G154" s="81" t="s">
        <v>85</v>
      </c>
      <c r="H154" s="81" t="s">
        <v>161</v>
      </c>
      <c r="I154" s="81" t="s">
        <v>161</v>
      </c>
      <c r="J154" s="81" t="s">
        <v>161</v>
      </c>
      <c r="K154" s="95">
        <v>8.5</v>
      </c>
      <c r="L154" s="96">
        <v>112</v>
      </c>
      <c r="M154" s="96">
        <v>120</v>
      </c>
      <c r="N154" s="97">
        <v>3.14</v>
      </c>
      <c r="O154" s="96" t="s">
        <v>40</v>
      </c>
      <c r="P154" s="175" t="s">
        <v>1011</v>
      </c>
      <c r="Q154" s="85" t="s">
        <v>86</v>
      </c>
      <c r="R154" s="91" t="s">
        <v>414</v>
      </c>
      <c r="S154" s="89" t="s">
        <v>415</v>
      </c>
      <c r="T154" s="174" t="s">
        <v>1017</v>
      </c>
      <c r="U154" s="86" t="e">
        <f>VLOOKUP(B154,'[1]CT1'!$B$4:$B$93,1,FALSE)</f>
        <v>#N/A</v>
      </c>
      <c r="V154" s="168"/>
      <c r="W154" s="88" t="str">
        <f>VLOOKUP(B154,'[2]Đơn T10'!$C$193:$C$604,1,FALSE)</f>
        <v>16D180288</v>
      </c>
      <c r="X154" s="172" t="s">
        <v>1010</v>
      </c>
      <c r="Y154" s="87" t="str">
        <f>VLOOKUP(B154,'[2]Đơn T10'!$C$7:$C$620,1,FALSE)</f>
        <v>16D180288</v>
      </c>
      <c r="Z154" s="87">
        <f>VLOOKUP(B154,'[3]DS TN K52,53 T10-21'!$B$11:$D$272,3,FALSE)</f>
        <v>1</v>
      </c>
      <c r="AA154" s="87">
        <f>VLOOKUP(B154,'[3]DS TN K52,53 T10-21'!$B$11:$C$272,2,FALSE)</f>
        <v>1</v>
      </c>
    </row>
    <row r="155" spans="1:27" s="87" customFormat="1" ht="25.5" customHeight="1">
      <c r="A155" s="77">
        <f>IF(B155&lt;&gt;" ",SUBTOTAL(103,B$7:$B155))</f>
        <v>149</v>
      </c>
      <c r="B155" s="81" t="s">
        <v>781</v>
      </c>
      <c r="C155" s="82" t="s">
        <v>80</v>
      </c>
      <c r="D155" s="83" t="s">
        <v>201</v>
      </c>
      <c r="E155" s="84" t="s">
        <v>656</v>
      </c>
      <c r="F155" s="81" t="s">
        <v>38</v>
      </c>
      <c r="G155" s="81" t="s">
        <v>85</v>
      </c>
      <c r="H155" s="81" t="s">
        <v>161</v>
      </c>
      <c r="I155" s="81" t="s">
        <v>161</v>
      </c>
      <c r="J155" s="81" t="s">
        <v>161</v>
      </c>
      <c r="K155" s="95">
        <v>8.6</v>
      </c>
      <c r="L155" s="96">
        <v>112</v>
      </c>
      <c r="M155" s="96">
        <v>120</v>
      </c>
      <c r="N155" s="97">
        <v>2.71</v>
      </c>
      <c r="O155" s="96" t="s">
        <v>40</v>
      </c>
      <c r="P155" s="175" t="s">
        <v>1011</v>
      </c>
      <c r="Q155" s="85" t="s">
        <v>86</v>
      </c>
      <c r="R155" s="91" t="s">
        <v>414</v>
      </c>
      <c r="S155" s="89" t="s">
        <v>415</v>
      </c>
      <c r="T155" s="174" t="s">
        <v>1017</v>
      </c>
      <c r="U155" s="86" t="e">
        <f>VLOOKUP(B155,'[1]CT1'!$B$4:$B$93,1,FALSE)</f>
        <v>#N/A</v>
      </c>
      <c r="V155" s="168"/>
      <c r="W155" s="88" t="str">
        <f>VLOOKUP(B155,'[2]Đơn T10'!$C$193:$C$604,1,FALSE)</f>
        <v>16D180293</v>
      </c>
      <c r="X155" s="172" t="s">
        <v>1010</v>
      </c>
      <c r="Y155" s="87" t="str">
        <f>VLOOKUP(B155,'[2]Đơn T10'!$C$7:$C$620,1,FALSE)</f>
        <v>16D180293</v>
      </c>
      <c r="Z155" s="87">
        <f>VLOOKUP(B155,'[3]DS TN K52,53 T10-21'!$B$11:$D$272,3,FALSE)</f>
        <v>1</v>
      </c>
      <c r="AA155" s="87">
        <f>VLOOKUP(B155,'[3]DS TN K52,53 T10-21'!$B$11:$C$272,2,FALSE)</f>
        <v>1</v>
      </c>
    </row>
    <row r="156" spans="1:27" s="87" customFormat="1" ht="25.5" customHeight="1">
      <c r="A156" s="77">
        <f>IF(B156&lt;&gt;" ",SUBTOTAL(103,B$7:$B156))</f>
        <v>150</v>
      </c>
      <c r="B156" s="81" t="s">
        <v>782</v>
      </c>
      <c r="C156" s="82" t="s">
        <v>783</v>
      </c>
      <c r="D156" s="83" t="s">
        <v>195</v>
      </c>
      <c r="E156" s="84" t="s">
        <v>784</v>
      </c>
      <c r="F156" s="81" t="s">
        <v>72</v>
      </c>
      <c r="G156" s="81" t="s">
        <v>85</v>
      </c>
      <c r="H156" s="81" t="s">
        <v>161</v>
      </c>
      <c r="I156" s="81" t="s">
        <v>161</v>
      </c>
      <c r="J156" s="81" t="s">
        <v>161</v>
      </c>
      <c r="K156" s="95">
        <v>7.9</v>
      </c>
      <c r="L156" s="96">
        <v>112</v>
      </c>
      <c r="M156" s="96">
        <v>120</v>
      </c>
      <c r="N156" s="97">
        <v>2.66</v>
      </c>
      <c r="O156" s="96" t="s">
        <v>40</v>
      </c>
      <c r="P156" s="175" t="s">
        <v>1011</v>
      </c>
      <c r="Q156" s="85" t="s">
        <v>86</v>
      </c>
      <c r="R156" s="91" t="s">
        <v>414</v>
      </c>
      <c r="S156" s="89" t="s">
        <v>415</v>
      </c>
      <c r="T156" s="174" t="s">
        <v>1017</v>
      </c>
      <c r="U156" s="86" t="e">
        <f>VLOOKUP(B156,'[1]CT1'!$B$4:$B$93,1,FALSE)</f>
        <v>#N/A</v>
      </c>
      <c r="V156" s="168"/>
      <c r="W156" s="88" t="str">
        <f>VLOOKUP(B156,'[2]Đơn T10'!$C$193:$C$604,1,FALSE)</f>
        <v>16D180310</v>
      </c>
      <c r="X156" s="172" t="s">
        <v>1010</v>
      </c>
      <c r="Y156" s="87" t="str">
        <f>VLOOKUP(B156,'[2]Đơn T10'!$C$7:$C$620,1,FALSE)</f>
        <v>16D180310</v>
      </c>
      <c r="Z156" s="87">
        <f>VLOOKUP(B156,'[3]DS TN K52,53 T10-21'!$B$11:$D$272,3,FALSE)</f>
        <v>1</v>
      </c>
      <c r="AA156" s="87">
        <f>VLOOKUP(B156,'[3]DS TN K52,53 T10-21'!$B$11:$C$272,2,FALSE)</f>
        <v>1</v>
      </c>
    </row>
    <row r="157" spans="1:27" s="87" customFormat="1" ht="25.5" customHeight="1">
      <c r="A157" s="77">
        <f>IF(B157&lt;&gt;" ",SUBTOTAL(103,B$7:$B157))</f>
        <v>151</v>
      </c>
      <c r="B157" s="81" t="s">
        <v>785</v>
      </c>
      <c r="C157" s="82" t="s">
        <v>662</v>
      </c>
      <c r="D157" s="83" t="s">
        <v>476</v>
      </c>
      <c r="E157" s="84" t="s">
        <v>786</v>
      </c>
      <c r="F157" s="81" t="s">
        <v>38</v>
      </c>
      <c r="G157" s="81" t="s">
        <v>787</v>
      </c>
      <c r="H157" s="81" t="s">
        <v>161</v>
      </c>
      <c r="I157" s="81" t="s">
        <v>161</v>
      </c>
      <c r="J157" s="81" t="s">
        <v>161</v>
      </c>
      <c r="K157" s="95">
        <v>8.6</v>
      </c>
      <c r="L157" s="96">
        <v>112</v>
      </c>
      <c r="M157" s="96">
        <v>120</v>
      </c>
      <c r="N157" s="97">
        <v>3.29</v>
      </c>
      <c r="O157" s="96" t="s">
        <v>66</v>
      </c>
      <c r="P157" s="175" t="s">
        <v>1013</v>
      </c>
      <c r="Q157" s="85" t="s">
        <v>86</v>
      </c>
      <c r="R157" s="91" t="s">
        <v>414</v>
      </c>
      <c r="S157" s="89" t="s">
        <v>415</v>
      </c>
      <c r="T157" s="174" t="s">
        <v>1017</v>
      </c>
      <c r="U157" s="86" t="str">
        <f>VLOOKUP(B157,'[1]CT1'!$B$4:$B$93,1,FALSE)</f>
        <v>16D180384</v>
      </c>
      <c r="V157" s="168"/>
      <c r="W157" s="88" t="str">
        <f>VLOOKUP(B157,'[2]Đơn T10'!$C$193:$C$604,1,FALSE)</f>
        <v>16D180384</v>
      </c>
      <c r="X157" s="172" t="s">
        <v>1012</v>
      </c>
      <c r="Y157" s="87" t="str">
        <f>VLOOKUP(B157,'[2]Đơn T10'!$C$7:$C$620,1,FALSE)</f>
        <v>16D180384</v>
      </c>
      <c r="Z157" s="87">
        <f>VLOOKUP(B157,'[3]DS TN K52,53 T10-21'!$B$11:$D$272,3,FALSE)</f>
        <v>1</v>
      </c>
      <c r="AA157" s="87">
        <f>VLOOKUP(B157,'[3]DS TN K52,53 T10-21'!$B$11:$C$272,2,FALSE)</f>
        <v>1</v>
      </c>
    </row>
    <row r="158" spans="1:27" s="87" customFormat="1" ht="25.5" customHeight="1">
      <c r="A158" s="77">
        <f>IF(B158&lt;&gt;" ",SUBTOTAL(103,B$7:$B158))</f>
        <v>152</v>
      </c>
      <c r="B158" s="81" t="s">
        <v>789</v>
      </c>
      <c r="C158" s="82" t="s">
        <v>53</v>
      </c>
      <c r="D158" s="83" t="s">
        <v>59</v>
      </c>
      <c r="E158" s="84" t="s">
        <v>790</v>
      </c>
      <c r="F158" s="81" t="s">
        <v>38</v>
      </c>
      <c r="G158" s="81" t="s">
        <v>788</v>
      </c>
      <c r="H158" s="81" t="s">
        <v>161</v>
      </c>
      <c r="I158" s="81" t="s">
        <v>161</v>
      </c>
      <c r="J158" s="81" t="s">
        <v>161</v>
      </c>
      <c r="K158" s="95">
        <v>8.3</v>
      </c>
      <c r="L158" s="96">
        <v>112</v>
      </c>
      <c r="M158" s="96">
        <v>120</v>
      </c>
      <c r="N158" s="97">
        <v>3.13</v>
      </c>
      <c r="O158" s="96" t="s">
        <v>40</v>
      </c>
      <c r="P158" s="175" t="s">
        <v>1011</v>
      </c>
      <c r="Q158" s="85" t="s">
        <v>86</v>
      </c>
      <c r="R158" s="91" t="s">
        <v>414</v>
      </c>
      <c r="S158" s="89" t="s">
        <v>415</v>
      </c>
      <c r="T158" s="174" t="s">
        <v>1017</v>
      </c>
      <c r="U158" s="86" t="e">
        <f>VLOOKUP(B158,'[1]CT1'!$B$4:$B$93,1,FALSE)</f>
        <v>#N/A</v>
      </c>
      <c r="V158" s="168"/>
      <c r="W158" s="88" t="str">
        <f>VLOOKUP(B158,'[2]Đơn T10'!$C$193:$C$604,1,FALSE)</f>
        <v>16D180488</v>
      </c>
      <c r="X158" s="172" t="s">
        <v>1010</v>
      </c>
      <c r="Y158" s="87" t="str">
        <f>VLOOKUP(B158,'[2]Đơn T10'!$C$7:$C$620,1,FALSE)</f>
        <v>16D180488</v>
      </c>
      <c r="Z158" s="87">
        <f>VLOOKUP(B158,'[3]DS TN K52,53 T10-21'!$B$11:$D$272,3,FALSE)</f>
        <v>1</v>
      </c>
      <c r="AA158" s="87">
        <f>VLOOKUP(B158,'[3]DS TN K52,53 T10-21'!$B$11:$C$272,2,FALSE)</f>
        <v>1</v>
      </c>
    </row>
    <row r="159" spans="1:27" s="87" customFormat="1" ht="25.5" customHeight="1">
      <c r="A159" s="77">
        <f>IF(B159&lt;&gt;" ",SUBTOTAL(103,B$7:$B159))</f>
        <v>153</v>
      </c>
      <c r="B159" s="81" t="s">
        <v>791</v>
      </c>
      <c r="C159" s="82" t="s">
        <v>792</v>
      </c>
      <c r="D159" s="83" t="s">
        <v>111</v>
      </c>
      <c r="E159" s="84" t="s">
        <v>793</v>
      </c>
      <c r="F159" s="81" t="s">
        <v>72</v>
      </c>
      <c r="G159" s="81" t="s">
        <v>794</v>
      </c>
      <c r="H159" s="81" t="s">
        <v>161</v>
      </c>
      <c r="I159" s="81" t="s">
        <v>161</v>
      </c>
      <c r="J159" s="81" t="s">
        <v>161</v>
      </c>
      <c r="K159" s="95">
        <v>8.7</v>
      </c>
      <c r="L159" s="96">
        <v>113</v>
      </c>
      <c r="M159" s="96">
        <v>121</v>
      </c>
      <c r="N159" s="97">
        <v>2.51</v>
      </c>
      <c r="O159" s="96" t="s">
        <v>40</v>
      </c>
      <c r="P159" s="175" t="s">
        <v>1011</v>
      </c>
      <c r="Q159" s="85" t="s">
        <v>92</v>
      </c>
      <c r="R159" s="86" t="s">
        <v>416</v>
      </c>
      <c r="S159" s="89" t="s">
        <v>417</v>
      </c>
      <c r="T159" s="174" t="s">
        <v>1694</v>
      </c>
      <c r="U159" s="86" t="e">
        <f>VLOOKUP(B159,'[1]CT1'!$B$4:$B$93,1,FALSE)</f>
        <v>#N/A</v>
      </c>
      <c r="V159" s="168"/>
      <c r="W159" s="88" t="str">
        <f>VLOOKUP(B159,'[2]Đơn T10'!$C$193:$C$604,1,FALSE)</f>
        <v>16D140006</v>
      </c>
      <c r="X159" s="172" t="s">
        <v>1010</v>
      </c>
      <c r="Y159" s="87" t="str">
        <f>VLOOKUP(B159,'[2]Đơn T10'!$C$7:$C$620,1,FALSE)</f>
        <v>16D140006</v>
      </c>
      <c r="Z159" s="87">
        <f>VLOOKUP(B159,'[3]DS TN K52,53 T10-21'!$B$11:$D$272,3,FALSE)</f>
        <v>1</v>
      </c>
      <c r="AA159" s="87">
        <f>VLOOKUP(B159,'[3]DS TN K52,53 T10-21'!$B$11:$C$272,2,FALSE)</f>
        <v>1</v>
      </c>
    </row>
    <row r="160" spans="1:27" s="87" customFormat="1" ht="25.5" customHeight="1">
      <c r="A160" s="77">
        <f>IF(B160&lt;&gt;" ",SUBTOTAL(103,B$7:$B160))</f>
        <v>154</v>
      </c>
      <c r="B160" s="81" t="s">
        <v>795</v>
      </c>
      <c r="C160" s="82" t="s">
        <v>796</v>
      </c>
      <c r="D160" s="83" t="s">
        <v>385</v>
      </c>
      <c r="E160" s="84" t="s">
        <v>797</v>
      </c>
      <c r="F160" s="81" t="s">
        <v>72</v>
      </c>
      <c r="G160" s="81" t="s">
        <v>794</v>
      </c>
      <c r="H160" s="81" t="s">
        <v>161</v>
      </c>
      <c r="I160" s="81" t="s">
        <v>161</v>
      </c>
      <c r="J160" s="81" t="s">
        <v>161</v>
      </c>
      <c r="K160" s="95">
        <v>8.7</v>
      </c>
      <c r="L160" s="96">
        <v>112</v>
      </c>
      <c r="M160" s="96">
        <v>120</v>
      </c>
      <c r="N160" s="97">
        <v>3.04</v>
      </c>
      <c r="O160" s="96" t="s">
        <v>40</v>
      </c>
      <c r="P160" s="175" t="s">
        <v>1011</v>
      </c>
      <c r="Q160" s="85" t="s">
        <v>92</v>
      </c>
      <c r="R160" s="86" t="s">
        <v>416</v>
      </c>
      <c r="S160" s="89" t="s">
        <v>417</v>
      </c>
      <c r="T160" s="174" t="s">
        <v>1694</v>
      </c>
      <c r="U160" s="86" t="e">
        <f>VLOOKUP(B160,'[1]CT1'!$B$4:$B$93,1,FALSE)</f>
        <v>#N/A</v>
      </c>
      <c r="V160" s="168"/>
      <c r="W160" s="88" t="str">
        <f>VLOOKUP(B160,'[2]Đơn T10'!$C$193:$C$604,1,FALSE)</f>
        <v>16D140019</v>
      </c>
      <c r="X160" s="172" t="s">
        <v>1010</v>
      </c>
      <c r="Y160" s="87" t="str">
        <f>VLOOKUP(B160,'[2]Đơn T10'!$C$7:$C$620,1,FALSE)</f>
        <v>16D140019</v>
      </c>
      <c r="Z160" s="87">
        <f>VLOOKUP(B160,'[3]DS TN K52,53 T10-21'!$B$11:$D$272,3,FALSE)</f>
        <v>1</v>
      </c>
      <c r="AA160" s="87">
        <f>VLOOKUP(B160,'[3]DS TN K52,53 T10-21'!$B$11:$C$272,2,FALSE)</f>
        <v>1</v>
      </c>
    </row>
    <row r="161" spans="1:27" s="87" customFormat="1" ht="25.5" customHeight="1">
      <c r="A161" s="77">
        <f>IF(B161&lt;&gt;" ",SUBTOTAL(103,B$7:$B161))</f>
        <v>155</v>
      </c>
      <c r="B161" s="81" t="s">
        <v>798</v>
      </c>
      <c r="C161" s="82" t="s">
        <v>799</v>
      </c>
      <c r="D161" s="83" t="s">
        <v>240</v>
      </c>
      <c r="E161" s="84" t="s">
        <v>800</v>
      </c>
      <c r="F161" s="81" t="s">
        <v>72</v>
      </c>
      <c r="G161" s="81" t="s">
        <v>794</v>
      </c>
      <c r="H161" s="81" t="s">
        <v>161</v>
      </c>
      <c r="I161" s="81" t="s">
        <v>161</v>
      </c>
      <c r="J161" s="81" t="s">
        <v>161</v>
      </c>
      <c r="K161" s="95">
        <v>9.1</v>
      </c>
      <c r="L161" s="96">
        <v>112</v>
      </c>
      <c r="M161" s="96">
        <v>120</v>
      </c>
      <c r="N161" s="97">
        <v>2.66</v>
      </c>
      <c r="O161" s="96" t="s">
        <v>40</v>
      </c>
      <c r="P161" s="175" t="s">
        <v>1011</v>
      </c>
      <c r="Q161" s="85" t="s">
        <v>92</v>
      </c>
      <c r="R161" s="86" t="s">
        <v>416</v>
      </c>
      <c r="S161" s="89" t="s">
        <v>417</v>
      </c>
      <c r="T161" s="174" t="s">
        <v>1694</v>
      </c>
      <c r="U161" s="86" t="e">
        <f>VLOOKUP(B161,'[1]CT1'!$B$4:$B$93,1,FALSE)</f>
        <v>#N/A</v>
      </c>
      <c r="V161" s="168"/>
      <c r="W161" s="88" t="str">
        <f>VLOOKUP(B161,'[2]Đơn T10'!$C$193:$C$604,1,FALSE)</f>
        <v>16D140027</v>
      </c>
      <c r="X161" s="172" t="s">
        <v>1010</v>
      </c>
      <c r="Y161" s="87" t="str">
        <f>VLOOKUP(B161,'[2]Đơn T10'!$C$7:$C$620,1,FALSE)</f>
        <v>16D140027</v>
      </c>
      <c r="Z161" s="87">
        <f>VLOOKUP(B161,'[3]DS TN K52,53 T10-21'!$B$11:$D$272,3,FALSE)</f>
        <v>1</v>
      </c>
      <c r="AA161" s="87">
        <f>VLOOKUP(B161,'[3]DS TN K52,53 T10-21'!$B$11:$C$272,2,FALSE)</f>
        <v>1</v>
      </c>
    </row>
    <row r="162" spans="1:27" s="87" customFormat="1" ht="25.5" customHeight="1">
      <c r="A162" s="77">
        <f>IF(B162&lt;&gt;" ",SUBTOTAL(103,B$7:$B162))</f>
        <v>156</v>
      </c>
      <c r="B162" s="81" t="s">
        <v>801</v>
      </c>
      <c r="C162" s="82" t="s">
        <v>802</v>
      </c>
      <c r="D162" s="83" t="s">
        <v>803</v>
      </c>
      <c r="E162" s="84" t="s">
        <v>804</v>
      </c>
      <c r="F162" s="81" t="s">
        <v>72</v>
      </c>
      <c r="G162" s="81" t="s">
        <v>794</v>
      </c>
      <c r="H162" s="81" t="s">
        <v>161</v>
      </c>
      <c r="I162" s="81" t="s">
        <v>161</v>
      </c>
      <c r="J162" s="81" t="s">
        <v>161</v>
      </c>
      <c r="K162" s="95">
        <v>8.5</v>
      </c>
      <c r="L162" s="96">
        <v>112</v>
      </c>
      <c r="M162" s="96">
        <v>120</v>
      </c>
      <c r="N162" s="97">
        <v>2.59</v>
      </c>
      <c r="O162" s="96" t="s">
        <v>40</v>
      </c>
      <c r="P162" s="175" t="s">
        <v>1011</v>
      </c>
      <c r="Q162" s="85" t="s">
        <v>92</v>
      </c>
      <c r="R162" s="86" t="s">
        <v>416</v>
      </c>
      <c r="S162" s="89" t="s">
        <v>417</v>
      </c>
      <c r="T162" s="174" t="s">
        <v>1694</v>
      </c>
      <c r="U162" s="86" t="e">
        <f>VLOOKUP(B162,'[1]CT1'!$B$4:$B$93,1,FALSE)</f>
        <v>#N/A</v>
      </c>
      <c r="V162" s="168"/>
      <c r="W162" s="88" t="str">
        <f>VLOOKUP(B162,'[2]Đơn T10'!$C$193:$C$604,1,FALSE)</f>
        <v>16D140034</v>
      </c>
      <c r="X162" s="172" t="s">
        <v>1010</v>
      </c>
      <c r="Y162" s="87" t="str">
        <f>VLOOKUP(B162,'[2]Đơn T10'!$C$7:$C$620,1,FALSE)</f>
        <v>16D140034</v>
      </c>
      <c r="Z162" s="87">
        <f>VLOOKUP(B162,'[3]DS TN K52,53 T10-21'!$B$11:$D$272,3,FALSE)</f>
        <v>1</v>
      </c>
      <c r="AA162" s="87">
        <f>VLOOKUP(B162,'[3]DS TN K52,53 T10-21'!$B$11:$C$272,2,FALSE)</f>
        <v>1</v>
      </c>
    </row>
    <row r="163" spans="1:27" s="87" customFormat="1" ht="25.5" customHeight="1">
      <c r="A163" s="77">
        <f>IF(B163&lt;&gt;" ",SUBTOTAL(103,B$7:$B163))</f>
        <v>157</v>
      </c>
      <c r="B163" s="81" t="s">
        <v>805</v>
      </c>
      <c r="C163" s="82" t="s">
        <v>306</v>
      </c>
      <c r="D163" s="83" t="s">
        <v>654</v>
      </c>
      <c r="E163" s="84" t="s">
        <v>749</v>
      </c>
      <c r="F163" s="81" t="s">
        <v>38</v>
      </c>
      <c r="G163" s="81" t="s">
        <v>794</v>
      </c>
      <c r="H163" s="81" t="s">
        <v>161</v>
      </c>
      <c r="I163" s="81" t="s">
        <v>161</v>
      </c>
      <c r="J163" s="81" t="s">
        <v>161</v>
      </c>
      <c r="K163" s="95">
        <v>8.6</v>
      </c>
      <c r="L163" s="96">
        <v>112</v>
      </c>
      <c r="M163" s="96">
        <v>120</v>
      </c>
      <c r="N163" s="97">
        <v>3.25</v>
      </c>
      <c r="O163" s="96" t="s">
        <v>66</v>
      </c>
      <c r="P163" s="175" t="s">
        <v>1011</v>
      </c>
      <c r="Q163" s="85" t="s">
        <v>92</v>
      </c>
      <c r="R163" s="86" t="s">
        <v>416</v>
      </c>
      <c r="S163" s="89" t="s">
        <v>417</v>
      </c>
      <c r="T163" s="174" t="s">
        <v>1694</v>
      </c>
      <c r="U163" s="86" t="e">
        <f>VLOOKUP(B163,'[1]CT1'!$B$4:$B$93,1,FALSE)</f>
        <v>#N/A</v>
      </c>
      <c r="V163" s="168"/>
      <c r="W163" s="88" t="str">
        <f>VLOOKUP(B163,'[2]Đơn T10'!$C$193:$C$604,1,FALSE)</f>
        <v>16D140035</v>
      </c>
      <c r="X163" s="172" t="s">
        <v>1010</v>
      </c>
      <c r="Y163" s="87" t="str">
        <f>VLOOKUP(B163,'[2]Đơn T10'!$C$7:$C$620,1,FALSE)</f>
        <v>16D140035</v>
      </c>
      <c r="Z163" s="87">
        <f>VLOOKUP(B163,'[3]DS TN K52,53 T10-21'!$B$11:$D$272,3,FALSE)</f>
        <v>1</v>
      </c>
      <c r="AA163" s="87">
        <f>VLOOKUP(B163,'[3]DS TN K52,53 T10-21'!$B$11:$C$272,2,FALSE)</f>
        <v>1</v>
      </c>
    </row>
    <row r="164" spans="1:27" s="87" customFormat="1" ht="25.5" customHeight="1">
      <c r="A164" s="77">
        <f>IF(B164&lt;&gt;" ",SUBTOTAL(103,B$7:$B164))</f>
        <v>158</v>
      </c>
      <c r="B164" s="81" t="s">
        <v>806</v>
      </c>
      <c r="C164" s="82" t="s">
        <v>807</v>
      </c>
      <c r="D164" s="83" t="s">
        <v>78</v>
      </c>
      <c r="E164" s="84" t="s">
        <v>808</v>
      </c>
      <c r="F164" s="81" t="s">
        <v>38</v>
      </c>
      <c r="G164" s="81" t="s">
        <v>794</v>
      </c>
      <c r="H164" s="81" t="s">
        <v>161</v>
      </c>
      <c r="I164" s="81" t="s">
        <v>161</v>
      </c>
      <c r="J164" s="81" t="s">
        <v>161</v>
      </c>
      <c r="K164" s="95">
        <v>8.8</v>
      </c>
      <c r="L164" s="96">
        <v>112</v>
      </c>
      <c r="M164" s="96">
        <v>120</v>
      </c>
      <c r="N164" s="97">
        <v>2.9</v>
      </c>
      <c r="O164" s="96" t="s">
        <v>40</v>
      </c>
      <c r="P164" s="175" t="s">
        <v>1011</v>
      </c>
      <c r="Q164" s="85" t="s">
        <v>92</v>
      </c>
      <c r="R164" s="86" t="s">
        <v>416</v>
      </c>
      <c r="S164" s="89" t="s">
        <v>417</v>
      </c>
      <c r="T164" s="174" t="s">
        <v>1694</v>
      </c>
      <c r="U164" s="86" t="e">
        <f>VLOOKUP(B164,'[1]CT1'!$B$4:$B$93,1,FALSE)</f>
        <v>#N/A</v>
      </c>
      <c r="V164" s="168"/>
      <c r="W164" s="88" t="str">
        <f>VLOOKUP(B164,'[2]Đơn T10'!$C$193:$C$604,1,FALSE)</f>
        <v>16D140038</v>
      </c>
      <c r="X164" s="172" t="s">
        <v>1010</v>
      </c>
      <c r="Y164" s="87" t="str">
        <f>VLOOKUP(B164,'[2]Đơn T10'!$C$7:$C$620,1,FALSE)</f>
        <v>16D140038</v>
      </c>
      <c r="Z164" s="87">
        <f>VLOOKUP(B164,'[3]DS TN K52,53 T10-21'!$B$11:$D$272,3,FALSE)</f>
        <v>1</v>
      </c>
      <c r="AA164" s="87">
        <f>VLOOKUP(B164,'[3]DS TN K52,53 T10-21'!$B$11:$C$272,2,FALSE)</f>
        <v>1</v>
      </c>
    </row>
    <row r="165" spans="1:27" s="87" customFormat="1" ht="25.5" customHeight="1">
      <c r="A165" s="77">
        <f>IF(B165&lt;&gt;" ",SUBTOTAL(103,B$7:$B165))</f>
        <v>159</v>
      </c>
      <c r="B165" s="81" t="s">
        <v>809</v>
      </c>
      <c r="C165" s="82" t="s">
        <v>367</v>
      </c>
      <c r="D165" s="83" t="s">
        <v>301</v>
      </c>
      <c r="E165" s="84" t="s">
        <v>378</v>
      </c>
      <c r="F165" s="81" t="s">
        <v>38</v>
      </c>
      <c r="G165" s="81" t="s">
        <v>91</v>
      </c>
      <c r="H165" s="81" t="s">
        <v>161</v>
      </c>
      <c r="I165" s="81" t="s">
        <v>161</v>
      </c>
      <c r="J165" s="81" t="s">
        <v>161</v>
      </c>
      <c r="K165" s="95">
        <v>9</v>
      </c>
      <c r="L165" s="96">
        <v>112</v>
      </c>
      <c r="M165" s="96">
        <v>120</v>
      </c>
      <c r="N165" s="97">
        <v>2.97</v>
      </c>
      <c r="O165" s="96" t="s">
        <v>40</v>
      </c>
      <c r="P165" s="175" t="s">
        <v>1011</v>
      </c>
      <c r="Q165" s="85" t="s">
        <v>92</v>
      </c>
      <c r="R165" s="86" t="s">
        <v>416</v>
      </c>
      <c r="S165" s="89" t="s">
        <v>417</v>
      </c>
      <c r="T165" s="174" t="s">
        <v>1694</v>
      </c>
      <c r="U165" s="86" t="e">
        <f>VLOOKUP(B165,'[1]CT1'!$B$4:$B$93,1,FALSE)</f>
        <v>#N/A</v>
      </c>
      <c r="V165" s="168"/>
      <c r="W165" s="88" t="str">
        <f>VLOOKUP(B165,'[2]Đơn T10'!$C$193:$C$604,1,FALSE)</f>
        <v>16D140085</v>
      </c>
      <c r="X165" s="172" t="s">
        <v>1010</v>
      </c>
      <c r="Y165" s="87" t="str">
        <f>VLOOKUP(B165,'[2]Đơn T10'!$C$7:$C$620,1,FALSE)</f>
        <v>16D140085</v>
      </c>
      <c r="Z165" s="87">
        <f>VLOOKUP(B165,'[3]DS TN K52,53 T10-21'!$B$11:$D$272,3,FALSE)</f>
        <v>1</v>
      </c>
      <c r="AA165" s="87">
        <f>VLOOKUP(B165,'[3]DS TN K52,53 T10-21'!$B$11:$C$272,2,FALSE)</f>
        <v>1</v>
      </c>
    </row>
    <row r="166" spans="1:27" s="87" customFormat="1" ht="25.5" customHeight="1">
      <c r="A166" s="77">
        <f>IF(B166&lt;&gt;" ",SUBTOTAL(103,B$7:$B166))</f>
        <v>160</v>
      </c>
      <c r="B166" s="81" t="s">
        <v>87</v>
      </c>
      <c r="C166" s="82" t="s">
        <v>88</v>
      </c>
      <c r="D166" s="83" t="s">
        <v>89</v>
      </c>
      <c r="E166" s="84" t="s">
        <v>90</v>
      </c>
      <c r="F166" s="81" t="s">
        <v>38</v>
      </c>
      <c r="G166" s="81" t="s">
        <v>91</v>
      </c>
      <c r="H166" s="81" t="s">
        <v>161</v>
      </c>
      <c r="I166" s="81" t="s">
        <v>161</v>
      </c>
      <c r="J166" s="81" t="s">
        <v>161</v>
      </c>
      <c r="K166" s="95">
        <v>8.5</v>
      </c>
      <c r="L166" s="96">
        <v>112</v>
      </c>
      <c r="M166" s="96">
        <v>120</v>
      </c>
      <c r="N166" s="97">
        <v>3.12</v>
      </c>
      <c r="O166" s="96" t="s">
        <v>40</v>
      </c>
      <c r="P166" s="175" t="s">
        <v>41</v>
      </c>
      <c r="Q166" s="85" t="s">
        <v>92</v>
      </c>
      <c r="R166" s="86" t="s">
        <v>416</v>
      </c>
      <c r="S166" s="89" t="s">
        <v>417</v>
      </c>
      <c r="T166" s="174" t="s">
        <v>1694</v>
      </c>
      <c r="U166" s="86" t="e">
        <f>VLOOKUP(B166,'[1]CT1'!$B$4:$B$93,1,FALSE)</f>
        <v>#N/A</v>
      </c>
      <c r="V166" s="168"/>
      <c r="W166" s="88" t="e">
        <f>VLOOKUP(B166,'[2]Đơn T10'!$C$193:$C$604,1,FALSE)</f>
        <v>#N/A</v>
      </c>
      <c r="X166" s="172"/>
      <c r="Y166" s="87" t="str">
        <f>VLOOKUP(B166,'[2]Đơn T10'!$C$7:$C$620,1,FALSE)</f>
        <v>16D140102</v>
      </c>
      <c r="Z166" s="87">
        <f>VLOOKUP(B166,'[3]DS TN K52,53 T10-21'!$B$11:$D$272,3,FALSE)</f>
        <v>1</v>
      </c>
      <c r="AA166" s="87" t="e">
        <f>VLOOKUP(B166,'[3]DS TN K52,53 T10-21'!$B$11:$C$272,2,FALSE)</f>
        <v>#REF!</v>
      </c>
    </row>
    <row r="167" spans="1:27" s="87" customFormat="1" ht="25.5" customHeight="1">
      <c r="A167" s="77">
        <f>IF(B167&lt;&gt;" ",SUBTOTAL(103,B$7:$B167))</f>
        <v>161</v>
      </c>
      <c r="B167" s="81" t="s">
        <v>810</v>
      </c>
      <c r="C167" s="82" t="s">
        <v>811</v>
      </c>
      <c r="D167" s="83" t="s">
        <v>457</v>
      </c>
      <c r="E167" s="84" t="s">
        <v>626</v>
      </c>
      <c r="F167" s="81" t="s">
        <v>38</v>
      </c>
      <c r="G167" s="81" t="s">
        <v>91</v>
      </c>
      <c r="H167" s="81" t="s">
        <v>161</v>
      </c>
      <c r="I167" s="81" t="s">
        <v>161</v>
      </c>
      <c r="J167" s="81" t="s">
        <v>161</v>
      </c>
      <c r="K167" s="95">
        <v>8.5</v>
      </c>
      <c r="L167" s="96">
        <v>112</v>
      </c>
      <c r="M167" s="96">
        <v>120</v>
      </c>
      <c r="N167" s="97">
        <v>2.62</v>
      </c>
      <c r="O167" s="96" t="s">
        <v>40</v>
      </c>
      <c r="P167" s="175" t="s">
        <v>1011</v>
      </c>
      <c r="Q167" s="85" t="s">
        <v>92</v>
      </c>
      <c r="R167" s="86" t="s">
        <v>416</v>
      </c>
      <c r="S167" s="89" t="s">
        <v>417</v>
      </c>
      <c r="T167" s="174" t="s">
        <v>1694</v>
      </c>
      <c r="U167" s="86" t="e">
        <f>VLOOKUP(B167,'[1]CT1'!$B$4:$B$93,1,FALSE)</f>
        <v>#N/A</v>
      </c>
      <c r="V167" s="168"/>
      <c r="W167" s="88" t="str">
        <f>VLOOKUP(B167,'[2]Đơn T10'!$C$193:$C$604,1,FALSE)</f>
        <v>16D140108</v>
      </c>
      <c r="X167" s="172" t="s">
        <v>1010</v>
      </c>
      <c r="Y167" s="87" t="str">
        <f>VLOOKUP(B167,'[2]Đơn T10'!$C$7:$C$620,1,FALSE)</f>
        <v>16D140108</v>
      </c>
      <c r="Z167" s="87">
        <f>VLOOKUP(B167,'[3]DS TN K52,53 T10-21'!$B$11:$D$272,3,FALSE)</f>
        <v>1</v>
      </c>
      <c r="AA167" s="87">
        <f>VLOOKUP(B167,'[3]DS TN K52,53 T10-21'!$B$11:$C$272,2,FALSE)</f>
        <v>1</v>
      </c>
    </row>
    <row r="168" spans="1:27" s="87" customFormat="1" ht="25.5" customHeight="1">
      <c r="A168" s="77">
        <f>IF(B168&lt;&gt;" ",SUBTOTAL(103,B$7:$B168))</f>
        <v>162</v>
      </c>
      <c r="B168" s="81" t="s">
        <v>812</v>
      </c>
      <c r="C168" s="82" t="s">
        <v>346</v>
      </c>
      <c r="D168" s="83" t="s">
        <v>76</v>
      </c>
      <c r="E168" s="84" t="s">
        <v>813</v>
      </c>
      <c r="F168" s="81" t="s">
        <v>38</v>
      </c>
      <c r="G168" s="81" t="s">
        <v>91</v>
      </c>
      <c r="H168" s="81" t="s">
        <v>161</v>
      </c>
      <c r="I168" s="81" t="s">
        <v>161</v>
      </c>
      <c r="J168" s="81" t="s">
        <v>161</v>
      </c>
      <c r="K168" s="95">
        <v>9.1</v>
      </c>
      <c r="L168" s="96">
        <v>112</v>
      </c>
      <c r="M168" s="96">
        <v>120</v>
      </c>
      <c r="N168" s="97">
        <v>3.26</v>
      </c>
      <c r="O168" s="96" t="s">
        <v>66</v>
      </c>
      <c r="P168" s="175" t="s">
        <v>1011</v>
      </c>
      <c r="Q168" s="85" t="s">
        <v>92</v>
      </c>
      <c r="R168" s="86" t="s">
        <v>416</v>
      </c>
      <c r="S168" s="89" t="s">
        <v>417</v>
      </c>
      <c r="T168" s="174" t="s">
        <v>1694</v>
      </c>
      <c r="U168" s="86" t="e">
        <f>VLOOKUP(B168,'[1]CT1'!$B$4:$B$93,1,FALSE)</f>
        <v>#N/A</v>
      </c>
      <c r="V168" s="168"/>
      <c r="W168" s="88" t="str">
        <f>VLOOKUP(B168,'[2]Đơn T10'!$C$193:$C$604,1,FALSE)</f>
        <v>16D140107</v>
      </c>
      <c r="X168" s="172" t="s">
        <v>1010</v>
      </c>
      <c r="Y168" s="87" t="str">
        <f>VLOOKUP(B168,'[2]Đơn T10'!$C$7:$C$620,1,FALSE)</f>
        <v>16D140107</v>
      </c>
      <c r="Z168" s="87">
        <f>VLOOKUP(B168,'[3]DS TN K52,53 T10-21'!$B$11:$D$272,3,FALSE)</f>
        <v>1</v>
      </c>
      <c r="AA168" s="87">
        <f>VLOOKUP(B168,'[3]DS TN K52,53 T10-21'!$B$11:$C$272,2,FALSE)</f>
        <v>1</v>
      </c>
    </row>
    <row r="169" spans="1:27" s="87" customFormat="1" ht="25.5" customHeight="1">
      <c r="A169" s="77">
        <f>IF(B169&lt;&gt;" ",SUBTOTAL(103,B$7:$B169))</f>
        <v>163</v>
      </c>
      <c r="B169" s="81" t="s">
        <v>814</v>
      </c>
      <c r="C169" s="82" t="s">
        <v>815</v>
      </c>
      <c r="D169" s="83" t="s">
        <v>816</v>
      </c>
      <c r="E169" s="84" t="s">
        <v>817</v>
      </c>
      <c r="F169" s="81" t="s">
        <v>72</v>
      </c>
      <c r="G169" s="81" t="s">
        <v>818</v>
      </c>
      <c r="H169" s="81" t="s">
        <v>161</v>
      </c>
      <c r="I169" s="81" t="s">
        <v>161</v>
      </c>
      <c r="J169" s="81" t="s">
        <v>161</v>
      </c>
      <c r="K169" s="95">
        <v>8.7</v>
      </c>
      <c r="L169" s="96">
        <v>112</v>
      </c>
      <c r="M169" s="96">
        <v>120</v>
      </c>
      <c r="N169" s="97">
        <v>2.56</v>
      </c>
      <c r="O169" s="96" t="s">
        <v>40</v>
      </c>
      <c r="P169" s="175" t="s">
        <v>41</v>
      </c>
      <c r="Q169" s="85" t="s">
        <v>92</v>
      </c>
      <c r="R169" s="86" t="s">
        <v>416</v>
      </c>
      <c r="S169" s="89" t="s">
        <v>417</v>
      </c>
      <c r="T169" s="174" t="s">
        <v>1694</v>
      </c>
      <c r="U169" s="86" t="e">
        <f>VLOOKUP(B169,'[1]CT1'!$B$4:$B$93,1,FALSE)</f>
        <v>#N/A</v>
      </c>
      <c r="V169" s="168"/>
      <c r="W169" s="88" t="e">
        <f>VLOOKUP(B169,'[2]Đơn T10'!$C$193:$C$604,1,FALSE)</f>
        <v>#N/A</v>
      </c>
      <c r="X169" s="172"/>
      <c r="Y169" s="87" t="str">
        <f>VLOOKUP(B169,'[2]Đơn T10'!$C$7:$C$620,1,FALSE)</f>
        <v>16D140147</v>
      </c>
      <c r="Z169" s="87">
        <f>VLOOKUP(B169,'[3]DS TN K52,53 T10-21'!$B$11:$D$272,3,FALSE)</f>
        <v>1</v>
      </c>
      <c r="AA169" s="87" t="e">
        <f>VLOOKUP(B169,'[3]DS TN K52,53 T10-21'!$B$11:$C$272,2,FALSE)</f>
        <v>#REF!</v>
      </c>
    </row>
    <row r="170" spans="1:27" s="87" customFormat="1" ht="25.5" customHeight="1">
      <c r="A170" s="77">
        <f>IF(B170&lt;&gt;" ",SUBTOTAL(103,B$7:$B170))</f>
        <v>164</v>
      </c>
      <c r="B170" s="81" t="s">
        <v>819</v>
      </c>
      <c r="C170" s="82" t="s">
        <v>124</v>
      </c>
      <c r="D170" s="83" t="s">
        <v>258</v>
      </c>
      <c r="E170" s="84" t="s">
        <v>820</v>
      </c>
      <c r="F170" s="81" t="s">
        <v>38</v>
      </c>
      <c r="G170" s="81" t="s">
        <v>818</v>
      </c>
      <c r="H170" s="81" t="s">
        <v>161</v>
      </c>
      <c r="I170" s="81" t="s">
        <v>161</v>
      </c>
      <c r="J170" s="81" t="s">
        <v>161</v>
      </c>
      <c r="K170" s="95">
        <v>8</v>
      </c>
      <c r="L170" s="96">
        <v>112</v>
      </c>
      <c r="M170" s="96">
        <v>120</v>
      </c>
      <c r="N170" s="97">
        <v>2.96</v>
      </c>
      <c r="O170" s="96" t="s">
        <v>40</v>
      </c>
      <c r="P170" s="175" t="s">
        <v>1011</v>
      </c>
      <c r="Q170" s="85" t="s">
        <v>92</v>
      </c>
      <c r="R170" s="86" t="s">
        <v>416</v>
      </c>
      <c r="S170" s="89" t="s">
        <v>417</v>
      </c>
      <c r="T170" s="174" t="s">
        <v>1694</v>
      </c>
      <c r="U170" s="86" t="e">
        <f>VLOOKUP(B170,'[1]CT1'!$B$4:$B$93,1,FALSE)</f>
        <v>#N/A</v>
      </c>
      <c r="V170" s="168"/>
      <c r="W170" s="88" t="str">
        <f>VLOOKUP(B170,'[2]Đơn T10'!$C$193:$C$604,1,FALSE)</f>
        <v>16D140157</v>
      </c>
      <c r="X170" s="172" t="s">
        <v>1010</v>
      </c>
      <c r="Y170" s="87" t="str">
        <f>VLOOKUP(B170,'[2]Đơn T10'!$C$7:$C$620,1,FALSE)</f>
        <v>16D140157</v>
      </c>
      <c r="Z170" s="87">
        <f>VLOOKUP(B170,'[3]DS TN K52,53 T10-21'!$B$11:$D$272,3,FALSE)</f>
        <v>1</v>
      </c>
      <c r="AA170" s="87">
        <f>VLOOKUP(B170,'[3]DS TN K52,53 T10-21'!$B$11:$C$272,2,FALSE)</f>
        <v>1</v>
      </c>
    </row>
    <row r="171" spans="1:27" s="87" customFormat="1" ht="25.5" customHeight="1">
      <c r="A171" s="77">
        <f>IF(B171&lt;&gt;" ",SUBTOTAL(103,B$7:$B171))</f>
        <v>165</v>
      </c>
      <c r="B171" s="81" t="s">
        <v>821</v>
      </c>
      <c r="C171" s="82" t="s">
        <v>822</v>
      </c>
      <c r="D171" s="83" t="s">
        <v>385</v>
      </c>
      <c r="E171" s="84" t="s">
        <v>535</v>
      </c>
      <c r="F171" s="81" t="s">
        <v>72</v>
      </c>
      <c r="G171" s="81" t="s">
        <v>818</v>
      </c>
      <c r="H171" s="81" t="s">
        <v>161</v>
      </c>
      <c r="I171" s="81" t="s">
        <v>161</v>
      </c>
      <c r="J171" s="81" t="s">
        <v>161</v>
      </c>
      <c r="K171" s="95">
        <v>6.5</v>
      </c>
      <c r="L171" s="96">
        <v>112</v>
      </c>
      <c r="M171" s="96">
        <v>120</v>
      </c>
      <c r="N171" s="97">
        <v>2.67</v>
      </c>
      <c r="O171" s="96" t="s">
        <v>40</v>
      </c>
      <c r="P171" s="175" t="s">
        <v>1011</v>
      </c>
      <c r="Q171" s="85" t="s">
        <v>92</v>
      </c>
      <c r="R171" s="86" t="s">
        <v>416</v>
      </c>
      <c r="S171" s="89" t="s">
        <v>417</v>
      </c>
      <c r="T171" s="174" t="s">
        <v>1694</v>
      </c>
      <c r="U171" s="86" t="e">
        <f>VLOOKUP(B171,'[1]CT1'!$B$4:$B$93,1,FALSE)</f>
        <v>#N/A</v>
      </c>
      <c r="V171" s="168"/>
      <c r="W171" s="88" t="str">
        <f>VLOOKUP(B171,'[2]Đơn T10'!$C$193:$C$604,1,FALSE)</f>
        <v>16D140158</v>
      </c>
      <c r="X171" s="172" t="s">
        <v>1010</v>
      </c>
      <c r="Y171" s="87" t="str">
        <f>VLOOKUP(B171,'[2]Đơn T10'!$C$7:$C$620,1,FALSE)</f>
        <v>16D140158</v>
      </c>
      <c r="Z171" s="87">
        <f>VLOOKUP(B171,'[3]DS TN K52,53 T10-21'!$B$11:$D$272,3,FALSE)</f>
        <v>1</v>
      </c>
      <c r="AA171" s="87">
        <f>VLOOKUP(B171,'[3]DS TN K52,53 T10-21'!$B$11:$C$272,2,FALSE)</f>
        <v>1</v>
      </c>
    </row>
    <row r="172" spans="1:27" s="87" customFormat="1" ht="25.5" customHeight="1">
      <c r="A172" s="77">
        <f>IF(B172&lt;&gt;" ",SUBTOTAL(103,B$7:$B172))</f>
        <v>166</v>
      </c>
      <c r="B172" s="81" t="s">
        <v>823</v>
      </c>
      <c r="C172" s="82" t="s">
        <v>233</v>
      </c>
      <c r="D172" s="83" t="s">
        <v>186</v>
      </c>
      <c r="E172" s="84" t="s">
        <v>824</v>
      </c>
      <c r="F172" s="81" t="s">
        <v>38</v>
      </c>
      <c r="G172" s="81" t="s">
        <v>818</v>
      </c>
      <c r="H172" s="81" t="s">
        <v>161</v>
      </c>
      <c r="I172" s="81" t="s">
        <v>161</v>
      </c>
      <c r="J172" s="81" t="s">
        <v>161</v>
      </c>
      <c r="K172" s="95">
        <v>8</v>
      </c>
      <c r="L172" s="96">
        <v>113</v>
      </c>
      <c r="M172" s="96">
        <v>121</v>
      </c>
      <c r="N172" s="97">
        <v>2.58</v>
      </c>
      <c r="O172" s="96" t="s">
        <v>40</v>
      </c>
      <c r="P172" s="175" t="s">
        <v>1011</v>
      </c>
      <c r="Q172" s="85" t="s">
        <v>92</v>
      </c>
      <c r="R172" s="86" t="s">
        <v>416</v>
      </c>
      <c r="S172" s="89" t="s">
        <v>417</v>
      </c>
      <c r="T172" s="174" t="s">
        <v>1694</v>
      </c>
      <c r="U172" s="86" t="e">
        <f>VLOOKUP(B172,'[1]CT1'!$B$4:$B$93,1,FALSE)</f>
        <v>#N/A</v>
      </c>
      <c r="V172" s="168"/>
      <c r="W172" s="88" t="str">
        <f>VLOOKUP(B172,'[2]Đơn T10'!$C$193:$C$604,1,FALSE)</f>
        <v>16D140163</v>
      </c>
      <c r="X172" s="172" t="s">
        <v>1010</v>
      </c>
      <c r="Y172" s="87" t="str">
        <f>VLOOKUP(B172,'[2]Đơn T10'!$C$7:$C$620,1,FALSE)</f>
        <v>16D140163</v>
      </c>
      <c r="Z172" s="87">
        <f>VLOOKUP(B172,'[3]DS TN K52,53 T10-21'!$B$11:$D$272,3,FALSE)</f>
        <v>1</v>
      </c>
      <c r="AA172" s="87">
        <f>VLOOKUP(B172,'[3]DS TN K52,53 T10-21'!$B$11:$C$272,2,FALSE)</f>
        <v>1</v>
      </c>
    </row>
    <row r="173" spans="1:27" s="87" customFormat="1" ht="25.5" customHeight="1">
      <c r="A173" s="77">
        <f>IF(B173&lt;&gt;" ",SUBTOTAL(103,B$7:$B173))</f>
        <v>167</v>
      </c>
      <c r="B173" s="81" t="s">
        <v>825</v>
      </c>
      <c r="C173" s="82" t="s">
        <v>826</v>
      </c>
      <c r="D173" s="83" t="s">
        <v>137</v>
      </c>
      <c r="E173" s="84" t="s">
        <v>827</v>
      </c>
      <c r="F173" s="81" t="s">
        <v>38</v>
      </c>
      <c r="G173" s="81" t="s">
        <v>818</v>
      </c>
      <c r="H173" s="81" t="s">
        <v>161</v>
      </c>
      <c r="I173" s="81" t="s">
        <v>161</v>
      </c>
      <c r="J173" s="81" t="s">
        <v>161</v>
      </c>
      <c r="K173" s="95">
        <v>8</v>
      </c>
      <c r="L173" s="96">
        <v>113</v>
      </c>
      <c r="M173" s="96">
        <v>121</v>
      </c>
      <c r="N173" s="97">
        <v>2.16</v>
      </c>
      <c r="O173" s="96" t="s">
        <v>169</v>
      </c>
      <c r="P173" s="175" t="s">
        <v>1011</v>
      </c>
      <c r="Q173" s="85" t="s">
        <v>92</v>
      </c>
      <c r="R173" s="86" t="s">
        <v>416</v>
      </c>
      <c r="S173" s="89" t="s">
        <v>417</v>
      </c>
      <c r="T173" s="174" t="s">
        <v>1694</v>
      </c>
      <c r="U173" s="86" t="e">
        <f>VLOOKUP(B173,'[1]CT1'!$B$4:$B$93,1,FALSE)</f>
        <v>#N/A</v>
      </c>
      <c r="V173" s="168"/>
      <c r="W173" s="88" t="str">
        <f>VLOOKUP(B173,'[2]Đơn T10'!$C$193:$C$604,1,FALSE)</f>
        <v>16D140170</v>
      </c>
      <c r="X173" s="172" t="s">
        <v>1010</v>
      </c>
      <c r="Y173" s="87" t="str">
        <f>VLOOKUP(B173,'[2]Đơn T10'!$C$7:$C$620,1,FALSE)</f>
        <v>16D140170</v>
      </c>
      <c r="Z173" s="87">
        <f>VLOOKUP(B173,'[3]DS TN K52,53 T10-21'!$B$11:$D$272,3,FALSE)</f>
        <v>1</v>
      </c>
      <c r="AA173" s="87">
        <f>VLOOKUP(B173,'[3]DS TN K52,53 T10-21'!$B$11:$C$272,2,FALSE)</f>
        <v>1</v>
      </c>
    </row>
    <row r="174" spans="1:27" s="87" customFormat="1" ht="25.5" customHeight="1">
      <c r="A174" s="77">
        <f>IF(B174&lt;&gt;" ",SUBTOTAL(103,B$7:$B174))</f>
        <v>168</v>
      </c>
      <c r="B174" s="81" t="s">
        <v>828</v>
      </c>
      <c r="C174" s="82" t="s">
        <v>829</v>
      </c>
      <c r="D174" s="83" t="s">
        <v>605</v>
      </c>
      <c r="E174" s="84" t="s">
        <v>830</v>
      </c>
      <c r="F174" s="81" t="s">
        <v>72</v>
      </c>
      <c r="G174" s="81" t="s">
        <v>818</v>
      </c>
      <c r="H174" s="81" t="s">
        <v>161</v>
      </c>
      <c r="I174" s="81" t="s">
        <v>161</v>
      </c>
      <c r="J174" s="81" t="s">
        <v>161</v>
      </c>
      <c r="K174" s="95">
        <v>8.5</v>
      </c>
      <c r="L174" s="96">
        <v>112</v>
      </c>
      <c r="M174" s="96">
        <v>120</v>
      </c>
      <c r="N174" s="97">
        <v>2.57</v>
      </c>
      <c r="O174" s="96" t="s">
        <v>40</v>
      </c>
      <c r="P174" s="175" t="s">
        <v>1011</v>
      </c>
      <c r="Q174" s="85" t="s">
        <v>92</v>
      </c>
      <c r="R174" s="86" t="s">
        <v>416</v>
      </c>
      <c r="S174" s="89" t="s">
        <v>417</v>
      </c>
      <c r="T174" s="174" t="s">
        <v>1694</v>
      </c>
      <c r="U174" s="86" t="e">
        <f>VLOOKUP(B174,'[1]CT1'!$B$4:$B$93,1,FALSE)</f>
        <v>#N/A</v>
      </c>
      <c r="V174" s="168"/>
      <c r="W174" s="88" t="str">
        <f>VLOOKUP(B174,'[2]Đơn T10'!$C$193:$C$604,1,FALSE)</f>
        <v>16D140186</v>
      </c>
      <c r="X174" s="172" t="s">
        <v>1010</v>
      </c>
      <c r="Y174" s="87" t="str">
        <f>VLOOKUP(B174,'[2]Đơn T10'!$C$7:$C$620,1,FALSE)</f>
        <v>16D140186</v>
      </c>
      <c r="Z174" s="87">
        <f>VLOOKUP(B174,'[3]DS TN K52,53 T10-21'!$B$11:$D$272,3,FALSE)</f>
        <v>1</v>
      </c>
      <c r="AA174" s="87">
        <f>VLOOKUP(B174,'[3]DS TN K52,53 T10-21'!$B$11:$C$272,2,FALSE)</f>
        <v>1</v>
      </c>
    </row>
    <row r="175" spans="1:27" s="87" customFormat="1" ht="25.5" customHeight="1">
      <c r="A175" s="77">
        <f>IF(B175&lt;&gt;" ",SUBTOTAL(103,B$7:$B175))</f>
        <v>169</v>
      </c>
      <c r="B175" s="81" t="s">
        <v>831</v>
      </c>
      <c r="C175" s="82" t="s">
        <v>53</v>
      </c>
      <c r="D175" s="83" t="s">
        <v>350</v>
      </c>
      <c r="E175" s="84" t="s">
        <v>832</v>
      </c>
      <c r="F175" s="81" t="s">
        <v>38</v>
      </c>
      <c r="G175" s="81" t="s">
        <v>818</v>
      </c>
      <c r="H175" s="81" t="s">
        <v>161</v>
      </c>
      <c r="I175" s="81" t="s">
        <v>161</v>
      </c>
      <c r="J175" s="81" t="s">
        <v>161</v>
      </c>
      <c r="K175" s="95">
        <v>8.5</v>
      </c>
      <c r="L175" s="96">
        <v>112</v>
      </c>
      <c r="M175" s="96">
        <v>120</v>
      </c>
      <c r="N175" s="97">
        <v>2.9</v>
      </c>
      <c r="O175" s="96" t="s">
        <v>40</v>
      </c>
      <c r="P175" s="175" t="s">
        <v>1011</v>
      </c>
      <c r="Q175" s="85" t="s">
        <v>92</v>
      </c>
      <c r="R175" s="86" t="s">
        <v>416</v>
      </c>
      <c r="S175" s="89" t="s">
        <v>417</v>
      </c>
      <c r="T175" s="174" t="s">
        <v>1694</v>
      </c>
      <c r="U175" s="86" t="e">
        <f>VLOOKUP(B175,'[1]CT1'!$B$4:$B$93,1,FALSE)</f>
        <v>#N/A</v>
      </c>
      <c r="V175" s="168"/>
      <c r="W175" s="88" t="str">
        <f>VLOOKUP(B175,'[2]Đơn T10'!$C$193:$C$604,1,FALSE)</f>
        <v>16D140187</v>
      </c>
      <c r="X175" s="172" t="s">
        <v>1010</v>
      </c>
      <c r="Y175" s="87" t="str">
        <f>VLOOKUP(B175,'[2]Đơn T10'!$C$7:$C$620,1,FALSE)</f>
        <v>16D140187</v>
      </c>
      <c r="Z175" s="87">
        <f>VLOOKUP(B175,'[3]DS TN K52,53 T10-21'!$B$11:$D$272,3,FALSE)</f>
        <v>1</v>
      </c>
      <c r="AA175" s="87">
        <f>VLOOKUP(B175,'[3]DS TN K52,53 T10-21'!$B$11:$C$272,2,FALSE)</f>
        <v>1</v>
      </c>
    </row>
    <row r="176" spans="1:27" s="87" customFormat="1" ht="25.5" customHeight="1">
      <c r="A176" s="77">
        <f>IF(B176&lt;&gt;" ",SUBTOTAL(103,B$7:$B176))</f>
        <v>170</v>
      </c>
      <c r="B176" s="81" t="s">
        <v>93</v>
      </c>
      <c r="C176" s="82" t="s">
        <v>94</v>
      </c>
      <c r="D176" s="83" t="s">
        <v>95</v>
      </c>
      <c r="E176" s="84" t="s">
        <v>96</v>
      </c>
      <c r="F176" s="81" t="s">
        <v>72</v>
      </c>
      <c r="G176" s="81" t="s">
        <v>97</v>
      </c>
      <c r="H176" s="81" t="s">
        <v>161</v>
      </c>
      <c r="I176" s="81" t="s">
        <v>161</v>
      </c>
      <c r="J176" s="81" t="s">
        <v>161</v>
      </c>
      <c r="K176" s="95">
        <v>8.5</v>
      </c>
      <c r="L176" s="96">
        <v>113</v>
      </c>
      <c r="M176" s="96">
        <v>121</v>
      </c>
      <c r="N176" s="97">
        <v>2.7</v>
      </c>
      <c r="O176" s="96" t="s">
        <v>40</v>
      </c>
      <c r="P176" s="175" t="s">
        <v>1011</v>
      </c>
      <c r="Q176" s="85" t="s">
        <v>92</v>
      </c>
      <c r="R176" s="86" t="s">
        <v>416</v>
      </c>
      <c r="S176" s="89" t="s">
        <v>417</v>
      </c>
      <c r="T176" s="174" t="s">
        <v>1694</v>
      </c>
      <c r="U176" s="86" t="e">
        <f>VLOOKUP(B176,'[1]CT1'!$B$4:$B$93,1,FALSE)</f>
        <v>#N/A</v>
      </c>
      <c r="V176" s="168"/>
      <c r="W176" s="88" t="str">
        <f>VLOOKUP(B176,'[2]Đơn T10'!$C$193:$C$604,1,FALSE)</f>
        <v>16D140339</v>
      </c>
      <c r="X176" s="172" t="s">
        <v>1010</v>
      </c>
      <c r="Y176" s="87" t="str">
        <f>VLOOKUP(B176,'[2]Đơn T10'!$C$7:$C$620,1,FALSE)</f>
        <v>16D140339</v>
      </c>
      <c r="Z176" s="87">
        <f>VLOOKUP(B176,'[3]DS TN K52,53 T10-21'!$B$11:$D$272,3,FALSE)</f>
        <v>1</v>
      </c>
      <c r="AA176" s="87">
        <f>VLOOKUP(B176,'[3]DS TN K52,53 T10-21'!$B$11:$C$272,2,FALSE)</f>
        <v>1</v>
      </c>
    </row>
    <row r="177" spans="1:27" s="87" customFormat="1" ht="25.5" customHeight="1">
      <c r="A177" s="77">
        <f>IF(B177&lt;&gt;" ",SUBTOTAL(103,B$7:$B177))</f>
        <v>171</v>
      </c>
      <c r="B177" s="81" t="s">
        <v>98</v>
      </c>
      <c r="C177" s="82" t="s">
        <v>99</v>
      </c>
      <c r="D177" s="83" t="s">
        <v>100</v>
      </c>
      <c r="E177" s="84" t="s">
        <v>101</v>
      </c>
      <c r="F177" s="81" t="s">
        <v>72</v>
      </c>
      <c r="G177" s="81" t="s">
        <v>102</v>
      </c>
      <c r="H177" s="81" t="s">
        <v>161</v>
      </c>
      <c r="I177" s="81" t="s">
        <v>161</v>
      </c>
      <c r="J177" s="81" t="s">
        <v>161</v>
      </c>
      <c r="K177" s="95">
        <v>8.1</v>
      </c>
      <c r="L177" s="96">
        <v>120</v>
      </c>
      <c r="M177" s="96">
        <v>120</v>
      </c>
      <c r="N177" s="97">
        <v>2.78</v>
      </c>
      <c r="O177" s="96" t="s">
        <v>40</v>
      </c>
      <c r="P177" s="175" t="s">
        <v>1011</v>
      </c>
      <c r="Q177" s="85" t="s">
        <v>103</v>
      </c>
      <c r="R177" s="86" t="s">
        <v>419</v>
      </c>
      <c r="S177" s="89" t="s">
        <v>420</v>
      </c>
      <c r="T177" s="174" t="s">
        <v>1689</v>
      </c>
      <c r="U177" s="86" t="e">
        <f>VLOOKUP(B177,'[1]CT1'!$B$4:$B$93,1,FALSE)</f>
        <v>#N/A</v>
      </c>
      <c r="V177" s="168" t="s">
        <v>159</v>
      </c>
      <c r="W177" s="88" t="str">
        <f>VLOOKUP(B177,'[2]Đơn T10'!$C$193:$C$604,1,FALSE)</f>
        <v>16D170013</v>
      </c>
      <c r="X177" s="172" t="s">
        <v>1010</v>
      </c>
      <c r="Y177" s="87" t="str">
        <f>VLOOKUP(B177,'[2]Đơn T10'!$C$7:$C$620,1,FALSE)</f>
        <v>16D170013</v>
      </c>
      <c r="Z177" s="87">
        <f>VLOOKUP(B177,'[3]DS TN K52,53 T10-21'!$B$11:$D$272,3,FALSE)</f>
        <v>1</v>
      </c>
      <c r="AA177" s="87">
        <f>VLOOKUP(B177,'[3]DS TN K52,53 T10-21'!$B$11:$C$272,2,FALSE)</f>
        <v>1</v>
      </c>
    </row>
    <row r="178" spans="1:27" s="87" customFormat="1" ht="25.5" customHeight="1">
      <c r="A178" s="77">
        <f>IF(B178&lt;&gt;" ",SUBTOTAL(103,B$7:$B178))</f>
        <v>172</v>
      </c>
      <c r="B178" s="81" t="s">
        <v>104</v>
      </c>
      <c r="C178" s="82" t="s">
        <v>105</v>
      </c>
      <c r="D178" s="83" t="s">
        <v>106</v>
      </c>
      <c r="E178" s="84" t="s">
        <v>107</v>
      </c>
      <c r="F178" s="81" t="s">
        <v>72</v>
      </c>
      <c r="G178" s="81" t="s">
        <v>108</v>
      </c>
      <c r="H178" s="81" t="s">
        <v>161</v>
      </c>
      <c r="I178" s="81" t="s">
        <v>161</v>
      </c>
      <c r="J178" s="81" t="s">
        <v>161</v>
      </c>
      <c r="K178" s="95">
        <v>8.5</v>
      </c>
      <c r="L178" s="96">
        <v>120</v>
      </c>
      <c r="M178" s="96">
        <v>120</v>
      </c>
      <c r="N178" s="97">
        <v>2.34</v>
      </c>
      <c r="O178" s="96" t="s">
        <v>169</v>
      </c>
      <c r="P178" s="175" t="s">
        <v>41</v>
      </c>
      <c r="Q178" s="85" t="s">
        <v>103</v>
      </c>
      <c r="R178" s="86" t="s">
        <v>419</v>
      </c>
      <c r="S178" s="89" t="s">
        <v>420</v>
      </c>
      <c r="T178" s="174" t="s">
        <v>1689</v>
      </c>
      <c r="U178" s="86" t="e">
        <f>VLOOKUP(B178,'[1]CT1'!$B$4:$B$93,1,FALSE)</f>
        <v>#N/A</v>
      </c>
      <c r="V178" s="168" t="s">
        <v>159</v>
      </c>
      <c r="W178" s="88" t="e">
        <f>VLOOKUP(B178,'[2]Đơn T10'!$C$193:$C$604,1,FALSE)</f>
        <v>#N/A</v>
      </c>
      <c r="X178" s="172"/>
      <c r="Y178" s="87" t="str">
        <f>VLOOKUP(B178,'[2]Đơn T10'!$C$7:$C$620,1,FALSE)</f>
        <v>16D170073</v>
      </c>
      <c r="Z178" s="87">
        <f>VLOOKUP(B178,'[3]DS TN K52,53 T10-21'!$B$11:$D$272,3,FALSE)</f>
        <v>1</v>
      </c>
      <c r="AA178" s="87" t="e">
        <f>VLOOKUP(B178,'[3]DS TN K52,53 T10-21'!$B$11:$C$272,2,FALSE)</f>
        <v>#REF!</v>
      </c>
    </row>
    <row r="179" spans="1:27" s="87" customFormat="1" ht="25.5" customHeight="1">
      <c r="A179" s="77">
        <f>IF(B179&lt;&gt;" ",SUBTOTAL(103,B$7:$B179))</f>
        <v>173</v>
      </c>
      <c r="B179" s="81" t="s">
        <v>109</v>
      </c>
      <c r="C179" s="82" t="s">
        <v>110</v>
      </c>
      <c r="D179" s="83" t="s">
        <v>111</v>
      </c>
      <c r="E179" s="84" t="s">
        <v>112</v>
      </c>
      <c r="F179" s="81" t="s">
        <v>72</v>
      </c>
      <c r="G179" s="81" t="s">
        <v>108</v>
      </c>
      <c r="H179" s="81" t="s">
        <v>161</v>
      </c>
      <c r="I179" s="81" t="s">
        <v>161</v>
      </c>
      <c r="J179" s="81" t="s">
        <v>161</v>
      </c>
      <c r="K179" s="95">
        <v>7.5</v>
      </c>
      <c r="L179" s="96">
        <v>120</v>
      </c>
      <c r="M179" s="96">
        <v>120</v>
      </c>
      <c r="N179" s="97">
        <v>2.53</v>
      </c>
      <c r="O179" s="96" t="s">
        <v>40</v>
      </c>
      <c r="P179" s="175" t="s">
        <v>1011</v>
      </c>
      <c r="Q179" s="85" t="s">
        <v>103</v>
      </c>
      <c r="R179" s="86" t="s">
        <v>419</v>
      </c>
      <c r="S179" s="89" t="s">
        <v>420</v>
      </c>
      <c r="T179" s="174" t="s">
        <v>1689</v>
      </c>
      <c r="U179" s="86" t="e">
        <f>VLOOKUP(B179,'[1]CT1'!$B$4:$B$93,1,FALSE)</f>
        <v>#N/A</v>
      </c>
      <c r="V179" s="168" t="s">
        <v>159</v>
      </c>
      <c r="W179" s="88" t="str">
        <f>VLOOKUP(B179,'[2]Đơn T10'!$C$193:$C$604,1,FALSE)</f>
        <v>16D170081</v>
      </c>
      <c r="X179" s="172" t="s">
        <v>1010</v>
      </c>
      <c r="Y179" s="87" t="str">
        <f>VLOOKUP(B179,'[2]Đơn T10'!$C$7:$C$620,1,FALSE)</f>
        <v>16D170081</v>
      </c>
      <c r="Z179" s="87">
        <f>VLOOKUP(B179,'[3]DS TN K52,53 T10-21'!$B$11:$D$272,3,FALSE)</f>
        <v>1</v>
      </c>
      <c r="AA179" s="87">
        <f>VLOOKUP(B179,'[3]DS TN K52,53 T10-21'!$B$11:$C$272,2,FALSE)</f>
        <v>1</v>
      </c>
    </row>
    <row r="180" spans="1:27" s="87" customFormat="1" ht="25.5" customHeight="1">
      <c r="A180" s="77">
        <f>IF(B180&lt;&gt;" ",SUBTOTAL(103,B$7:$B180))</f>
        <v>174</v>
      </c>
      <c r="B180" s="81" t="s">
        <v>115</v>
      </c>
      <c r="C180" s="82" t="s">
        <v>80</v>
      </c>
      <c r="D180" s="83" t="s">
        <v>116</v>
      </c>
      <c r="E180" s="84" t="s">
        <v>117</v>
      </c>
      <c r="F180" s="81" t="s">
        <v>38</v>
      </c>
      <c r="G180" s="81" t="s">
        <v>108</v>
      </c>
      <c r="H180" s="81" t="s">
        <v>161</v>
      </c>
      <c r="I180" s="81" t="s">
        <v>161</v>
      </c>
      <c r="J180" s="81" t="s">
        <v>161</v>
      </c>
      <c r="K180" s="95">
        <v>7.6</v>
      </c>
      <c r="L180" s="96">
        <v>120</v>
      </c>
      <c r="M180" s="96">
        <v>120</v>
      </c>
      <c r="N180" s="97">
        <v>2.76</v>
      </c>
      <c r="O180" s="96" t="s">
        <v>40</v>
      </c>
      <c r="P180" s="175" t="s">
        <v>41</v>
      </c>
      <c r="Q180" s="85" t="s">
        <v>103</v>
      </c>
      <c r="R180" s="86" t="s">
        <v>419</v>
      </c>
      <c r="S180" s="89" t="s">
        <v>420</v>
      </c>
      <c r="T180" s="174" t="s">
        <v>1689</v>
      </c>
      <c r="U180" s="86" t="e">
        <f>VLOOKUP(B180,'[1]CT1'!$B$4:$B$93,1,FALSE)</f>
        <v>#N/A</v>
      </c>
      <c r="V180" s="168" t="s">
        <v>159</v>
      </c>
      <c r="W180" s="88" t="e">
        <f>VLOOKUP(B180,'[2]Đơn T10'!$C$193:$C$604,1,FALSE)</f>
        <v>#N/A</v>
      </c>
      <c r="X180" s="172"/>
      <c r="Y180" s="87" t="str">
        <f>VLOOKUP(B180,'[2]Đơn T10'!$C$7:$C$620,1,FALSE)</f>
        <v>16D170088</v>
      </c>
      <c r="Z180" s="87">
        <f>VLOOKUP(B180,'[3]DS TN K52,53 T10-21'!$B$11:$D$272,3,FALSE)</f>
        <v>1</v>
      </c>
      <c r="AA180" s="87" t="e">
        <f>VLOOKUP(B180,'[3]DS TN K52,53 T10-21'!$B$11:$C$272,2,FALSE)</f>
        <v>#REF!</v>
      </c>
    </row>
    <row r="181" spans="1:27" s="87" customFormat="1" ht="25.5" customHeight="1">
      <c r="A181" s="77">
        <f>IF(B181&lt;&gt;" ",SUBTOTAL(103,B$7:$B181))</f>
        <v>175</v>
      </c>
      <c r="B181" s="81" t="s">
        <v>123</v>
      </c>
      <c r="C181" s="82" t="s">
        <v>124</v>
      </c>
      <c r="D181" s="83" t="s">
        <v>63</v>
      </c>
      <c r="E181" s="84" t="s">
        <v>125</v>
      </c>
      <c r="F181" s="81" t="s">
        <v>38</v>
      </c>
      <c r="G181" s="81" t="s">
        <v>122</v>
      </c>
      <c r="H181" s="81" t="s">
        <v>161</v>
      </c>
      <c r="I181" s="81" t="s">
        <v>161</v>
      </c>
      <c r="J181" s="81" t="s">
        <v>161</v>
      </c>
      <c r="K181" s="95">
        <v>8.1</v>
      </c>
      <c r="L181" s="96">
        <v>120</v>
      </c>
      <c r="M181" s="96">
        <v>120</v>
      </c>
      <c r="N181" s="97">
        <v>2.7</v>
      </c>
      <c r="O181" s="96" t="s">
        <v>40</v>
      </c>
      <c r="P181" s="175" t="s">
        <v>41</v>
      </c>
      <c r="Q181" s="85" t="s">
        <v>103</v>
      </c>
      <c r="R181" s="86" t="s">
        <v>419</v>
      </c>
      <c r="S181" s="89" t="s">
        <v>420</v>
      </c>
      <c r="T181" s="174" t="s">
        <v>1689</v>
      </c>
      <c r="U181" s="86" t="e">
        <f>VLOOKUP(B181,'[1]CT1'!$B$4:$B$93,1,FALSE)</f>
        <v>#N/A</v>
      </c>
      <c r="V181" s="168" t="s">
        <v>159</v>
      </c>
      <c r="W181" s="88" t="e">
        <f>VLOOKUP(B181,'[2]Đơn T10'!$C$193:$C$604,1,FALSE)</f>
        <v>#N/A</v>
      </c>
      <c r="X181" s="172"/>
      <c r="Y181" s="87" t="str">
        <f>VLOOKUP(B181,'[2]Đơn T10'!$C$7:$C$620,1,FALSE)</f>
        <v>16D170178</v>
      </c>
      <c r="Z181" s="87">
        <f>VLOOKUP(B181,'[3]DS TN K52,53 T10-21'!$B$11:$D$272,3,FALSE)</f>
        <v>1</v>
      </c>
      <c r="AA181" s="87" t="e">
        <f>VLOOKUP(B181,'[3]DS TN K52,53 T10-21'!$B$11:$C$272,2,FALSE)</f>
        <v>#REF!</v>
      </c>
    </row>
    <row r="182" spans="1:27" s="87" customFormat="1" ht="25.5" customHeight="1">
      <c r="A182" s="77">
        <f>IF(B182&lt;&gt;" ",SUBTOTAL(103,B$7:$B182))</f>
        <v>176</v>
      </c>
      <c r="B182" s="81" t="s">
        <v>126</v>
      </c>
      <c r="C182" s="82" t="s">
        <v>127</v>
      </c>
      <c r="D182" s="83" t="s">
        <v>128</v>
      </c>
      <c r="E182" s="84" t="s">
        <v>129</v>
      </c>
      <c r="F182" s="81" t="s">
        <v>38</v>
      </c>
      <c r="G182" s="81" t="s">
        <v>130</v>
      </c>
      <c r="H182" s="81" t="s">
        <v>161</v>
      </c>
      <c r="I182" s="81" t="s">
        <v>161</v>
      </c>
      <c r="J182" s="81" t="s">
        <v>161</v>
      </c>
      <c r="K182" s="95">
        <v>8.7</v>
      </c>
      <c r="L182" s="96">
        <v>120</v>
      </c>
      <c r="M182" s="96">
        <v>120</v>
      </c>
      <c r="N182" s="97">
        <v>2.51</v>
      </c>
      <c r="O182" s="96" t="s">
        <v>40</v>
      </c>
      <c r="P182" s="175" t="s">
        <v>41</v>
      </c>
      <c r="Q182" s="85" t="s">
        <v>103</v>
      </c>
      <c r="R182" s="86" t="s">
        <v>419</v>
      </c>
      <c r="S182" s="89" t="s">
        <v>420</v>
      </c>
      <c r="T182" s="174" t="s">
        <v>1689</v>
      </c>
      <c r="U182" s="86" t="e">
        <f>VLOOKUP(B182,'[1]CT1'!$B$4:$B$93,1,FALSE)</f>
        <v>#N/A</v>
      </c>
      <c r="V182" s="168" t="s">
        <v>159</v>
      </c>
      <c r="W182" s="88" t="e">
        <f>VLOOKUP(B182,'[2]Đơn T10'!$C$193:$C$604,1,FALSE)</f>
        <v>#N/A</v>
      </c>
      <c r="X182" s="172"/>
      <c r="Y182" s="87" t="str">
        <f>VLOOKUP(B182,'[2]Đơn T10'!$C$7:$C$620,1,FALSE)</f>
        <v>16D170293</v>
      </c>
      <c r="Z182" s="87">
        <f>VLOOKUP(B182,'[3]DS TN K52,53 T10-21'!$B$11:$D$272,3,FALSE)</f>
        <v>1</v>
      </c>
      <c r="AA182" s="87" t="e">
        <f>VLOOKUP(B182,'[3]DS TN K52,53 T10-21'!$B$11:$C$272,2,FALSE)</f>
        <v>#REF!</v>
      </c>
    </row>
    <row r="183" spans="1:25" s="87" customFormat="1" ht="25.5" customHeight="1">
      <c r="A183" s="77">
        <f>IF(B183&lt;&gt;" ",SUBTOTAL(103,B$7:$B183))</f>
        <v>177</v>
      </c>
      <c r="B183" s="81" t="s">
        <v>1719</v>
      </c>
      <c r="C183" s="82" t="s">
        <v>131</v>
      </c>
      <c r="D183" s="83" t="s">
        <v>1720</v>
      </c>
      <c r="E183" s="84" t="s">
        <v>132</v>
      </c>
      <c r="F183" s="81" t="s">
        <v>38</v>
      </c>
      <c r="G183" s="81" t="s">
        <v>130</v>
      </c>
      <c r="H183" s="81" t="s">
        <v>161</v>
      </c>
      <c r="I183" s="81" t="s">
        <v>161</v>
      </c>
      <c r="J183" s="81" t="s">
        <v>161</v>
      </c>
      <c r="K183" s="95">
        <v>8.6</v>
      </c>
      <c r="L183" s="96">
        <v>120</v>
      </c>
      <c r="M183" s="96">
        <v>120</v>
      </c>
      <c r="N183" s="97">
        <v>2.38</v>
      </c>
      <c r="O183" s="96" t="s">
        <v>169</v>
      </c>
      <c r="P183" s="175" t="s">
        <v>1011</v>
      </c>
      <c r="Q183" s="85" t="s">
        <v>103</v>
      </c>
      <c r="R183" s="86" t="s">
        <v>419</v>
      </c>
      <c r="S183" s="89" t="s">
        <v>420</v>
      </c>
      <c r="T183" s="174" t="s">
        <v>1689</v>
      </c>
      <c r="U183" s="86" t="e">
        <f>VLOOKUP(B183,'[1]CT1'!$B$4:$B$93,1,FALSE)</f>
        <v>#N/A</v>
      </c>
      <c r="V183" s="168" t="s">
        <v>159</v>
      </c>
      <c r="W183" s="88"/>
      <c r="X183" s="172" t="s">
        <v>1010</v>
      </c>
      <c r="Y183" s="87" t="str">
        <f>VLOOKUP(B183,'[2]Đơn T10'!$C$7:$C$620,1,FALSE)</f>
        <v>16D170313</v>
      </c>
    </row>
    <row r="184" spans="1:25" s="87" customFormat="1" ht="25.5" customHeight="1">
      <c r="A184" s="77">
        <f>IF(B184&lt;&gt;" ",SUBTOTAL(103,B$7:$B184))</f>
        <v>178</v>
      </c>
      <c r="B184" s="81" t="s">
        <v>1721</v>
      </c>
      <c r="C184" s="82" t="s">
        <v>1722</v>
      </c>
      <c r="D184" s="83" t="s">
        <v>72</v>
      </c>
      <c r="E184" s="84" t="s">
        <v>134</v>
      </c>
      <c r="F184" s="81" t="s">
        <v>72</v>
      </c>
      <c r="G184" s="81" t="s">
        <v>133</v>
      </c>
      <c r="H184" s="81" t="s">
        <v>161</v>
      </c>
      <c r="I184" s="81" t="s">
        <v>161</v>
      </c>
      <c r="J184" s="81" t="s">
        <v>161</v>
      </c>
      <c r="K184" s="95">
        <v>8</v>
      </c>
      <c r="L184" s="96">
        <v>120</v>
      </c>
      <c r="M184" s="96">
        <v>120</v>
      </c>
      <c r="N184" s="97">
        <v>2.19</v>
      </c>
      <c r="O184" s="96" t="s">
        <v>169</v>
      </c>
      <c r="P184" s="175" t="s">
        <v>1011</v>
      </c>
      <c r="Q184" s="85" t="s">
        <v>103</v>
      </c>
      <c r="R184" s="86" t="s">
        <v>419</v>
      </c>
      <c r="S184" s="89" t="s">
        <v>420</v>
      </c>
      <c r="T184" s="174" t="s">
        <v>1689</v>
      </c>
      <c r="U184" s="86" t="e">
        <f>VLOOKUP(B184,'[1]CT1'!$B$4:$B$93,1,FALSE)</f>
        <v>#N/A</v>
      </c>
      <c r="V184" s="168" t="s">
        <v>159</v>
      </c>
      <c r="W184" s="88"/>
      <c r="X184" s="172" t="s">
        <v>1010</v>
      </c>
      <c r="Y184" s="87" t="str">
        <f>VLOOKUP(B184,'[2]Đơn T10'!$C$7:$C$620,1,FALSE)</f>
        <v>16D170380</v>
      </c>
    </row>
    <row r="185" spans="1:27" s="87" customFormat="1" ht="25.5" customHeight="1">
      <c r="A185" s="77">
        <f>IF(B185&lt;&gt;" ",SUBTOTAL(103,B$7:$B185))</f>
        <v>179</v>
      </c>
      <c r="B185" s="81" t="s">
        <v>135</v>
      </c>
      <c r="C185" s="82" t="s">
        <v>136</v>
      </c>
      <c r="D185" s="83" t="s">
        <v>137</v>
      </c>
      <c r="E185" s="84" t="s">
        <v>138</v>
      </c>
      <c r="F185" s="81" t="s">
        <v>38</v>
      </c>
      <c r="G185" s="81" t="s">
        <v>133</v>
      </c>
      <c r="H185" s="81" t="s">
        <v>161</v>
      </c>
      <c r="I185" s="81" t="s">
        <v>161</v>
      </c>
      <c r="J185" s="81" t="s">
        <v>161</v>
      </c>
      <c r="K185" s="95">
        <v>7.9</v>
      </c>
      <c r="L185" s="96">
        <v>120</v>
      </c>
      <c r="M185" s="96">
        <v>120</v>
      </c>
      <c r="N185" s="97">
        <v>2.72</v>
      </c>
      <c r="O185" s="96" t="s">
        <v>40</v>
      </c>
      <c r="P185" s="175" t="s">
        <v>41</v>
      </c>
      <c r="Q185" s="85" t="s">
        <v>103</v>
      </c>
      <c r="R185" s="86" t="s">
        <v>419</v>
      </c>
      <c r="S185" s="89" t="s">
        <v>420</v>
      </c>
      <c r="T185" s="174" t="s">
        <v>1689</v>
      </c>
      <c r="U185" s="86" t="e">
        <f>VLOOKUP(B185,'[1]CT1'!$B$4:$B$93,1,FALSE)</f>
        <v>#N/A</v>
      </c>
      <c r="V185" s="168" t="s">
        <v>159</v>
      </c>
      <c r="W185" s="88" t="e">
        <f>VLOOKUP(B185,'[2]Đơn T10'!$C$193:$C$604,1,FALSE)</f>
        <v>#N/A</v>
      </c>
      <c r="X185" s="172"/>
      <c r="Y185" s="87" t="str">
        <f>VLOOKUP(B185,'[2]Đơn T10'!$C$7:$C$620,1,FALSE)</f>
        <v>16D170384</v>
      </c>
      <c r="Z185" s="87">
        <f>VLOOKUP(B185,'[3]DS TN K52,53 T10-21'!$B$11:$D$272,3,FALSE)</f>
        <v>1</v>
      </c>
      <c r="AA185" s="87" t="e">
        <f>VLOOKUP(B185,'[3]DS TN K52,53 T10-21'!$B$11:$C$272,2,FALSE)</f>
        <v>#REF!</v>
      </c>
    </row>
    <row r="186" spans="1:27" s="87" customFormat="1" ht="25.5" customHeight="1">
      <c r="A186" s="77">
        <f>IF(B186&lt;&gt;" ",SUBTOTAL(103,B$7:$B186))</f>
        <v>180</v>
      </c>
      <c r="B186" s="81" t="s">
        <v>139</v>
      </c>
      <c r="C186" s="82" t="s">
        <v>140</v>
      </c>
      <c r="D186" s="83" t="s">
        <v>141</v>
      </c>
      <c r="E186" s="84" t="s">
        <v>142</v>
      </c>
      <c r="F186" s="81" t="s">
        <v>72</v>
      </c>
      <c r="G186" s="81" t="s">
        <v>133</v>
      </c>
      <c r="H186" s="81" t="s">
        <v>161</v>
      </c>
      <c r="I186" s="81" t="s">
        <v>161</v>
      </c>
      <c r="J186" s="81" t="s">
        <v>161</v>
      </c>
      <c r="K186" s="95">
        <v>8</v>
      </c>
      <c r="L186" s="96">
        <v>120</v>
      </c>
      <c r="M186" s="96">
        <v>120</v>
      </c>
      <c r="N186" s="97">
        <v>2.55</v>
      </c>
      <c r="O186" s="96" t="s">
        <v>40</v>
      </c>
      <c r="P186" s="175" t="s">
        <v>41</v>
      </c>
      <c r="Q186" s="85" t="s">
        <v>103</v>
      </c>
      <c r="R186" s="86" t="s">
        <v>419</v>
      </c>
      <c r="S186" s="89" t="s">
        <v>420</v>
      </c>
      <c r="T186" s="174" t="s">
        <v>1689</v>
      </c>
      <c r="U186" s="86" t="e">
        <f>VLOOKUP(B186,'[1]CT1'!$B$4:$B$93,1,FALSE)</f>
        <v>#N/A</v>
      </c>
      <c r="V186" s="168" t="s">
        <v>159</v>
      </c>
      <c r="W186" s="88" t="e">
        <f>VLOOKUP(B186,'[2]Đơn T10'!$C$193:$C$604,1,FALSE)</f>
        <v>#N/A</v>
      </c>
      <c r="X186" s="172"/>
      <c r="Y186" s="87" t="str">
        <f>VLOOKUP(B186,'[2]Đơn T10'!$C$7:$C$620,1,FALSE)</f>
        <v>16D170397</v>
      </c>
      <c r="Z186" s="87">
        <f>VLOOKUP(B186,'[3]DS TN K52,53 T10-21'!$B$11:$D$272,3,FALSE)</f>
        <v>1</v>
      </c>
      <c r="AA186" s="87" t="e">
        <f>VLOOKUP(B186,'[3]DS TN K52,53 T10-21'!$B$11:$C$272,2,FALSE)</f>
        <v>#REF!</v>
      </c>
    </row>
    <row r="187" spans="1:27" s="87" customFormat="1" ht="25.5" customHeight="1">
      <c r="A187" s="77">
        <f>IF(B187&lt;&gt;" ",SUBTOTAL(103,B$7:$B187))</f>
        <v>181</v>
      </c>
      <c r="B187" s="81" t="s">
        <v>835</v>
      </c>
      <c r="C187" s="82" t="s">
        <v>285</v>
      </c>
      <c r="D187" s="83" t="s">
        <v>250</v>
      </c>
      <c r="E187" s="84" t="s">
        <v>626</v>
      </c>
      <c r="F187" s="81" t="s">
        <v>38</v>
      </c>
      <c r="G187" s="81" t="s">
        <v>834</v>
      </c>
      <c r="H187" s="81" t="s">
        <v>161</v>
      </c>
      <c r="I187" s="81" t="s">
        <v>161</v>
      </c>
      <c r="J187" s="81" t="s">
        <v>161</v>
      </c>
      <c r="K187" s="95">
        <v>8.5</v>
      </c>
      <c r="L187" s="96">
        <v>113</v>
      </c>
      <c r="M187" s="96">
        <v>121</v>
      </c>
      <c r="N187" s="97">
        <v>2.68</v>
      </c>
      <c r="O187" s="96" t="s">
        <v>40</v>
      </c>
      <c r="P187" s="175" t="s">
        <v>41</v>
      </c>
      <c r="Q187" s="85" t="s">
        <v>148</v>
      </c>
      <c r="R187" s="86" t="s">
        <v>413</v>
      </c>
      <c r="S187" s="89" t="s">
        <v>421</v>
      </c>
      <c r="T187" s="174" t="s">
        <v>1687</v>
      </c>
      <c r="U187" s="86" t="e">
        <f>VLOOKUP(B187,'[1]CT1'!$B$4:$B$93,1,FALSE)</f>
        <v>#N/A</v>
      </c>
      <c r="V187" s="168"/>
      <c r="W187" s="88" t="e">
        <f>VLOOKUP(B187,'[2]Đơn T10'!$C$193:$C$604,1,FALSE)</f>
        <v>#N/A</v>
      </c>
      <c r="X187" s="172"/>
      <c r="Y187" s="87" t="str">
        <f>VLOOKUP(B187,'[2]Đơn T10'!$C$7:$C$620,1,FALSE)</f>
        <v>16D200049</v>
      </c>
      <c r="Z187" s="87">
        <f>VLOOKUP(B187,'[3]DS TN K52,53 T10-21'!$B$11:$D$272,3,FALSE)</f>
        <v>1</v>
      </c>
      <c r="AA187" s="87" t="e">
        <f>VLOOKUP(B187,'[3]DS TN K52,53 T10-21'!$B$11:$C$272,2,FALSE)</f>
        <v>#REF!</v>
      </c>
    </row>
    <row r="188" spans="1:27" s="87" customFormat="1" ht="25.5" customHeight="1">
      <c r="A188" s="77">
        <f>IF(B188&lt;&gt;" ",SUBTOTAL(103,B$7:$B188))</f>
        <v>182</v>
      </c>
      <c r="B188" s="81" t="s">
        <v>836</v>
      </c>
      <c r="C188" s="82" t="s">
        <v>837</v>
      </c>
      <c r="D188" s="83" t="s">
        <v>368</v>
      </c>
      <c r="E188" s="84" t="s">
        <v>838</v>
      </c>
      <c r="F188" s="81" t="s">
        <v>72</v>
      </c>
      <c r="G188" s="81" t="s">
        <v>839</v>
      </c>
      <c r="H188" s="81" t="s">
        <v>161</v>
      </c>
      <c r="I188" s="81" t="s">
        <v>161</v>
      </c>
      <c r="J188" s="81" t="s">
        <v>161</v>
      </c>
      <c r="K188" s="95">
        <v>8.4</v>
      </c>
      <c r="L188" s="96">
        <v>112</v>
      </c>
      <c r="M188" s="96">
        <v>120</v>
      </c>
      <c r="N188" s="97">
        <v>2.54</v>
      </c>
      <c r="O188" s="96" t="s">
        <v>40</v>
      </c>
      <c r="P188" s="175" t="s">
        <v>1011</v>
      </c>
      <c r="Q188" s="85" t="s">
        <v>148</v>
      </c>
      <c r="R188" s="86" t="s">
        <v>413</v>
      </c>
      <c r="S188" s="89" t="s">
        <v>421</v>
      </c>
      <c r="T188" s="174" t="s">
        <v>1687</v>
      </c>
      <c r="U188" s="86" t="e">
        <f>VLOOKUP(B188,'[1]CT1'!$B$4:$B$93,1,FALSE)</f>
        <v>#N/A</v>
      </c>
      <c r="V188" s="168"/>
      <c r="W188" s="88" t="str">
        <f>VLOOKUP(B188,'[2]Đơn T10'!$C$193:$C$604,1,FALSE)</f>
        <v>16D200087</v>
      </c>
      <c r="X188" s="172" t="s">
        <v>1010</v>
      </c>
      <c r="Y188" s="87" t="str">
        <f>VLOOKUP(B188,'[2]Đơn T10'!$C$7:$C$620,1,FALSE)</f>
        <v>16D200087</v>
      </c>
      <c r="Z188" s="87">
        <f>VLOOKUP(B188,'[3]DS TN K52,53 T10-21'!$B$11:$D$272,3,FALSE)</f>
        <v>1</v>
      </c>
      <c r="AA188" s="87">
        <f>VLOOKUP(B188,'[3]DS TN K52,53 T10-21'!$B$11:$C$272,2,FALSE)</f>
        <v>1</v>
      </c>
    </row>
    <row r="189" spans="1:27" s="87" customFormat="1" ht="25.5" customHeight="1">
      <c r="A189" s="77">
        <f>IF(B189&lt;&gt;" ",SUBTOTAL(103,B$7:$B189))</f>
        <v>183</v>
      </c>
      <c r="B189" s="81" t="s">
        <v>840</v>
      </c>
      <c r="C189" s="82" t="s">
        <v>841</v>
      </c>
      <c r="D189" s="83" t="s">
        <v>76</v>
      </c>
      <c r="E189" s="84" t="s">
        <v>842</v>
      </c>
      <c r="F189" s="81" t="s">
        <v>38</v>
      </c>
      <c r="G189" s="81" t="s">
        <v>839</v>
      </c>
      <c r="H189" s="81" t="s">
        <v>161</v>
      </c>
      <c r="I189" s="81" t="s">
        <v>161</v>
      </c>
      <c r="J189" s="81" t="s">
        <v>161</v>
      </c>
      <c r="K189" s="95">
        <v>8.4</v>
      </c>
      <c r="L189" s="96">
        <v>112</v>
      </c>
      <c r="M189" s="96">
        <v>120</v>
      </c>
      <c r="N189" s="97">
        <v>2.66</v>
      </c>
      <c r="O189" s="96" t="s">
        <v>40</v>
      </c>
      <c r="P189" s="175" t="s">
        <v>41</v>
      </c>
      <c r="Q189" s="85" t="s">
        <v>148</v>
      </c>
      <c r="R189" s="86" t="s">
        <v>413</v>
      </c>
      <c r="S189" s="89" t="s">
        <v>421</v>
      </c>
      <c r="T189" s="174" t="s">
        <v>1687</v>
      </c>
      <c r="U189" s="86" t="e">
        <f>VLOOKUP(B189,'[1]CT1'!$B$4:$B$93,1,FALSE)</f>
        <v>#N/A</v>
      </c>
      <c r="V189" s="168"/>
      <c r="W189" s="88" t="e">
        <f>VLOOKUP(B189,'[2]Đơn T10'!$C$193:$C$604,1,FALSE)</f>
        <v>#N/A</v>
      </c>
      <c r="X189" s="172"/>
      <c r="Y189" s="87" t="str">
        <f>VLOOKUP(B189,'[2]Đơn T10'!$C$7:$C$620,1,FALSE)</f>
        <v>16D200113</v>
      </c>
      <c r="Z189" s="87">
        <f>VLOOKUP(B189,'[3]DS TN K52,53 T10-21'!$B$11:$D$272,3,FALSE)</f>
        <v>1</v>
      </c>
      <c r="AA189" s="87" t="e">
        <f>VLOOKUP(B189,'[3]DS TN K52,53 T10-21'!$B$11:$C$272,2,FALSE)</f>
        <v>#REF!</v>
      </c>
    </row>
    <row r="190" spans="1:27" s="87" customFormat="1" ht="25.5" customHeight="1">
      <c r="A190" s="77">
        <f>IF(B190&lt;&gt;" ",SUBTOTAL(103,B$7:$B190))</f>
        <v>184</v>
      </c>
      <c r="B190" s="81" t="s">
        <v>843</v>
      </c>
      <c r="C190" s="82" t="s">
        <v>844</v>
      </c>
      <c r="D190" s="83" t="s">
        <v>654</v>
      </c>
      <c r="E190" s="84" t="s">
        <v>509</v>
      </c>
      <c r="F190" s="81" t="s">
        <v>38</v>
      </c>
      <c r="G190" s="81" t="s">
        <v>845</v>
      </c>
      <c r="H190" s="81" t="s">
        <v>161</v>
      </c>
      <c r="I190" s="81" t="s">
        <v>161</v>
      </c>
      <c r="J190" s="81" t="s">
        <v>161</v>
      </c>
      <c r="K190" s="95">
        <v>8.4</v>
      </c>
      <c r="L190" s="96">
        <v>112</v>
      </c>
      <c r="M190" s="96">
        <v>120</v>
      </c>
      <c r="N190" s="97">
        <v>2.75</v>
      </c>
      <c r="O190" s="96" t="s">
        <v>40</v>
      </c>
      <c r="P190" s="175" t="s">
        <v>1011</v>
      </c>
      <c r="Q190" s="85" t="s">
        <v>148</v>
      </c>
      <c r="R190" s="86" t="s">
        <v>413</v>
      </c>
      <c r="S190" s="89" t="s">
        <v>421</v>
      </c>
      <c r="T190" s="174" t="s">
        <v>1687</v>
      </c>
      <c r="U190" s="86" t="e">
        <f>VLOOKUP(B190,'[1]CT1'!$B$4:$B$93,1,FALSE)</f>
        <v>#N/A</v>
      </c>
      <c r="V190" s="168"/>
      <c r="W190" s="88" t="str">
        <f>VLOOKUP(B190,'[2]Đơn T10'!$C$193:$C$604,1,FALSE)</f>
        <v>16D200190</v>
      </c>
      <c r="X190" s="172" t="s">
        <v>1010</v>
      </c>
      <c r="Y190" s="87" t="str">
        <f>VLOOKUP(B190,'[2]Đơn T10'!$C$7:$C$620,1,FALSE)</f>
        <v>16D200190</v>
      </c>
      <c r="Z190" s="87">
        <f>VLOOKUP(B190,'[3]DS TN K52,53 T10-21'!$B$11:$D$272,3,FALSE)</f>
        <v>1</v>
      </c>
      <c r="AA190" s="87">
        <f>VLOOKUP(B190,'[3]DS TN K52,53 T10-21'!$B$11:$C$272,2,FALSE)</f>
        <v>1</v>
      </c>
    </row>
    <row r="191" spans="1:27" s="87" customFormat="1" ht="25.5" customHeight="1">
      <c r="A191" s="77">
        <f>IF(B191&lt;&gt;" ",SUBTOTAL(103,B$7:$B191))</f>
        <v>185</v>
      </c>
      <c r="B191" s="81" t="s">
        <v>143</v>
      </c>
      <c r="C191" s="82" t="s">
        <v>144</v>
      </c>
      <c r="D191" s="83" t="s">
        <v>145</v>
      </c>
      <c r="E191" s="84" t="s">
        <v>146</v>
      </c>
      <c r="F191" s="81" t="s">
        <v>72</v>
      </c>
      <c r="G191" s="81" t="s">
        <v>147</v>
      </c>
      <c r="H191" s="81" t="s">
        <v>161</v>
      </c>
      <c r="I191" s="81" t="s">
        <v>161</v>
      </c>
      <c r="J191" s="81" t="s">
        <v>161</v>
      </c>
      <c r="K191" s="95">
        <v>7.8</v>
      </c>
      <c r="L191" s="96">
        <v>112</v>
      </c>
      <c r="M191" s="96">
        <v>120</v>
      </c>
      <c r="N191" s="97">
        <v>2.4</v>
      </c>
      <c r="O191" s="96" t="s">
        <v>169</v>
      </c>
      <c r="P191" s="175" t="s">
        <v>1011</v>
      </c>
      <c r="Q191" s="85" t="s">
        <v>148</v>
      </c>
      <c r="R191" s="86" t="s">
        <v>413</v>
      </c>
      <c r="S191" s="89" t="s">
        <v>421</v>
      </c>
      <c r="T191" s="174" t="s">
        <v>1687</v>
      </c>
      <c r="U191" s="86" t="e">
        <f>VLOOKUP(B191,'[1]CT1'!$B$4:$B$93,1,FALSE)</f>
        <v>#N/A</v>
      </c>
      <c r="V191" s="168"/>
      <c r="W191" s="88" t="str">
        <f>VLOOKUP(B191,'[2]Đơn T10'!$C$193:$C$604,1,FALSE)</f>
        <v>16D200259</v>
      </c>
      <c r="X191" s="172" t="s">
        <v>1010</v>
      </c>
      <c r="Y191" s="87" t="str">
        <f>VLOOKUP(B191,'[2]Đơn T10'!$C$7:$C$620,1,FALSE)</f>
        <v>16D200259</v>
      </c>
      <c r="Z191" s="87">
        <f>VLOOKUP(B191,'[3]DS TN K52,53 T10-21'!$B$11:$D$272,3,FALSE)</f>
        <v>1</v>
      </c>
      <c r="AA191" s="87">
        <f>VLOOKUP(B191,'[3]DS TN K52,53 T10-21'!$B$11:$C$272,2,FALSE)</f>
        <v>1</v>
      </c>
    </row>
    <row r="192" spans="1:28" s="87" customFormat="1" ht="25.5" customHeight="1">
      <c r="A192" s="77">
        <f>IF(B192&lt;&gt;" ",SUBTOTAL(103,B$7:$B192))</f>
        <v>186</v>
      </c>
      <c r="B192" s="81" t="s">
        <v>1005</v>
      </c>
      <c r="C192" s="82" t="s">
        <v>353</v>
      </c>
      <c r="D192" s="83" t="s">
        <v>106</v>
      </c>
      <c r="E192" s="84" t="s">
        <v>1006</v>
      </c>
      <c r="F192" s="81" t="s">
        <v>38</v>
      </c>
      <c r="G192" s="81" t="s">
        <v>150</v>
      </c>
      <c r="H192" s="81" t="s">
        <v>161</v>
      </c>
      <c r="I192" s="81" t="s">
        <v>161</v>
      </c>
      <c r="J192" s="81" t="s">
        <v>161</v>
      </c>
      <c r="K192" s="95">
        <v>7</v>
      </c>
      <c r="L192" s="96">
        <v>120</v>
      </c>
      <c r="M192" s="96">
        <v>120</v>
      </c>
      <c r="N192" s="97">
        <v>2.67</v>
      </c>
      <c r="O192" s="96" t="s">
        <v>40</v>
      </c>
      <c r="P192" s="175" t="s">
        <v>1011</v>
      </c>
      <c r="Q192" s="85" t="s">
        <v>151</v>
      </c>
      <c r="R192" s="86" t="s">
        <v>30</v>
      </c>
      <c r="S192" s="89" t="s">
        <v>398</v>
      </c>
      <c r="T192" s="174" t="s">
        <v>1692</v>
      </c>
      <c r="U192" s="86" t="e">
        <f>VLOOKUP(B192,'[1]CT1'!$B$4:$B$93,1,FALSE)</f>
        <v>#N/A</v>
      </c>
      <c r="V192" s="168"/>
      <c r="W192" s="88" t="str">
        <f>VLOOKUP(B192,'[2]Đơn T10'!$C$193:$C$604,1,FALSE)</f>
        <v>16D105074</v>
      </c>
      <c r="X192" s="172" t="s">
        <v>1674</v>
      </c>
      <c r="Y192" s="87" t="str">
        <f>VLOOKUP(B192,'[2]Đơn T10'!$C$7:$C$620,1,FALSE)</f>
        <v>16D105074</v>
      </c>
      <c r="Z192" s="87">
        <f>VLOOKUP(B192,'[3]DS TN K52,53 T10-21'!$B$11:$D$272,3,FALSE)</f>
        <v>1</v>
      </c>
      <c r="AA192" s="87">
        <f>VLOOKUP(B192,'[3]DS TN K52,53 T10-21'!$B$11:$C$272,2,FALSE)</f>
        <v>1</v>
      </c>
      <c r="AB192" s="168" t="s">
        <v>1007</v>
      </c>
    </row>
    <row r="193" spans="1:27" s="87" customFormat="1" ht="27" customHeight="1">
      <c r="A193" s="77">
        <f>IF(B193&lt;&gt;" ",SUBTOTAL(103,B$7:$B193))</f>
        <v>187</v>
      </c>
      <c r="B193" s="81" t="s">
        <v>846</v>
      </c>
      <c r="C193" s="82" t="s">
        <v>847</v>
      </c>
      <c r="D193" s="83" t="s">
        <v>106</v>
      </c>
      <c r="E193" s="84" t="s">
        <v>848</v>
      </c>
      <c r="F193" s="81" t="s">
        <v>38</v>
      </c>
      <c r="G193" s="81" t="s">
        <v>849</v>
      </c>
      <c r="H193" s="81" t="s">
        <v>161</v>
      </c>
      <c r="I193" s="81" t="s">
        <v>161</v>
      </c>
      <c r="J193" s="81" t="s">
        <v>161</v>
      </c>
      <c r="K193" s="95">
        <v>8.7</v>
      </c>
      <c r="L193" s="96">
        <v>112</v>
      </c>
      <c r="M193" s="96">
        <v>120</v>
      </c>
      <c r="N193" s="97">
        <v>3.27</v>
      </c>
      <c r="O193" s="96" t="s">
        <v>66</v>
      </c>
      <c r="P193" s="175" t="s">
        <v>41</v>
      </c>
      <c r="Q193" s="85" t="s">
        <v>208</v>
      </c>
      <c r="R193" s="86" t="s">
        <v>418</v>
      </c>
      <c r="S193" s="89" t="s">
        <v>422</v>
      </c>
      <c r="T193" s="174" t="s">
        <v>1682</v>
      </c>
      <c r="U193" s="86" t="e">
        <f>VLOOKUP(B193,'[1]CT1'!$B$4:$B$93,1,FALSE)</f>
        <v>#N/A</v>
      </c>
      <c r="V193" s="168"/>
      <c r="W193" s="88" t="e">
        <f>VLOOKUP(B193,'[2]Đơn T10'!$C$193:$C$604,1,FALSE)</f>
        <v>#N/A</v>
      </c>
      <c r="X193" s="172"/>
      <c r="Y193" s="87" t="str">
        <f>VLOOKUP(B193,'[2]Đơn T10'!$C$7:$C$620,1,FALSE)</f>
        <v>16D190001</v>
      </c>
      <c r="Z193" s="87">
        <f>VLOOKUP(B193,'[3]DS TN K52,53 T10-21'!$B$11:$D$272,3,FALSE)</f>
        <v>1</v>
      </c>
      <c r="AA193" s="87" t="e">
        <f>VLOOKUP(B193,'[3]DS TN K52,53 T10-21'!$B$11:$C$272,2,FALSE)</f>
        <v>#REF!</v>
      </c>
    </row>
    <row r="194" spans="1:27" s="87" customFormat="1" ht="27" customHeight="1">
      <c r="A194" s="77">
        <f>IF(B194&lt;&gt;" ",SUBTOTAL(103,B$7:$B194))</f>
        <v>188</v>
      </c>
      <c r="B194" s="81" t="s">
        <v>850</v>
      </c>
      <c r="C194" s="82" t="s">
        <v>136</v>
      </c>
      <c r="D194" s="83" t="s">
        <v>436</v>
      </c>
      <c r="E194" s="84" t="s">
        <v>851</v>
      </c>
      <c r="F194" s="81" t="s">
        <v>72</v>
      </c>
      <c r="G194" s="81" t="s">
        <v>849</v>
      </c>
      <c r="H194" s="81" t="s">
        <v>161</v>
      </c>
      <c r="I194" s="81" t="s">
        <v>161</v>
      </c>
      <c r="J194" s="81" t="s">
        <v>161</v>
      </c>
      <c r="K194" s="95">
        <v>8.7</v>
      </c>
      <c r="L194" s="96">
        <v>112</v>
      </c>
      <c r="M194" s="96">
        <v>120</v>
      </c>
      <c r="N194" s="97">
        <v>2.52</v>
      </c>
      <c r="O194" s="96" t="s">
        <v>40</v>
      </c>
      <c r="P194" s="175" t="s">
        <v>1011</v>
      </c>
      <c r="Q194" s="85" t="s">
        <v>208</v>
      </c>
      <c r="R194" s="86" t="s">
        <v>418</v>
      </c>
      <c r="S194" s="89" t="s">
        <v>422</v>
      </c>
      <c r="T194" s="174" t="s">
        <v>1682</v>
      </c>
      <c r="U194" s="86" t="e">
        <f>VLOOKUP(B194,'[1]CT1'!$B$4:$B$93,1,FALSE)</f>
        <v>#N/A</v>
      </c>
      <c r="V194" s="168"/>
      <c r="W194" s="88" t="str">
        <f>VLOOKUP(B194,'[2]Đơn T10'!$C$193:$C$604,1,FALSE)</f>
        <v>16D190003</v>
      </c>
      <c r="X194" s="172" t="s">
        <v>1010</v>
      </c>
      <c r="Y194" s="87" t="str">
        <f>VLOOKUP(B194,'[2]Đơn T10'!$C$7:$C$620,1,FALSE)</f>
        <v>16D190003</v>
      </c>
      <c r="Z194" s="87">
        <f>VLOOKUP(B194,'[3]DS TN K52,53 T10-21'!$B$11:$D$272,3,FALSE)</f>
        <v>1</v>
      </c>
      <c r="AA194" s="87">
        <f>VLOOKUP(B194,'[3]DS TN K52,53 T10-21'!$B$11:$C$272,2,FALSE)</f>
        <v>1</v>
      </c>
    </row>
    <row r="195" spans="1:27" s="87" customFormat="1" ht="27" customHeight="1">
      <c r="A195" s="77">
        <f>IF(B195&lt;&gt;" ",SUBTOTAL(103,B$7:$B195))</f>
        <v>189</v>
      </c>
      <c r="B195" s="81" t="s">
        <v>852</v>
      </c>
      <c r="C195" s="82" t="s">
        <v>853</v>
      </c>
      <c r="D195" s="83" t="s">
        <v>854</v>
      </c>
      <c r="E195" s="84" t="s">
        <v>855</v>
      </c>
      <c r="F195" s="81" t="s">
        <v>72</v>
      </c>
      <c r="G195" s="81" t="s">
        <v>849</v>
      </c>
      <c r="H195" s="81" t="s">
        <v>161</v>
      </c>
      <c r="I195" s="81" t="s">
        <v>161</v>
      </c>
      <c r="J195" s="81" t="s">
        <v>161</v>
      </c>
      <c r="K195" s="95">
        <v>8.2</v>
      </c>
      <c r="L195" s="96">
        <v>112</v>
      </c>
      <c r="M195" s="96">
        <v>120</v>
      </c>
      <c r="N195" s="97">
        <v>2.6</v>
      </c>
      <c r="O195" s="96" t="s">
        <v>40</v>
      </c>
      <c r="P195" s="175" t="s">
        <v>1011</v>
      </c>
      <c r="Q195" s="85" t="s">
        <v>208</v>
      </c>
      <c r="R195" s="86" t="s">
        <v>418</v>
      </c>
      <c r="S195" s="89" t="s">
        <v>422</v>
      </c>
      <c r="T195" s="174" t="s">
        <v>1682</v>
      </c>
      <c r="U195" s="86" t="e">
        <f>VLOOKUP(B195,'[1]CT1'!$B$4:$B$93,1,FALSE)</f>
        <v>#N/A</v>
      </c>
      <c r="V195" s="168"/>
      <c r="W195" s="88" t="str">
        <f>VLOOKUP(B195,'[2]Đơn T10'!$C$193:$C$604,1,FALSE)</f>
        <v>16D190005</v>
      </c>
      <c r="X195" s="172" t="s">
        <v>1010</v>
      </c>
      <c r="Y195" s="87" t="str">
        <f>VLOOKUP(B195,'[2]Đơn T10'!$C$7:$C$620,1,FALSE)</f>
        <v>16D190005</v>
      </c>
      <c r="Z195" s="87">
        <f>VLOOKUP(B195,'[3]DS TN K52,53 T10-21'!$B$11:$D$272,3,FALSE)</f>
        <v>1</v>
      </c>
      <c r="AA195" s="87">
        <f>VLOOKUP(B195,'[3]DS TN K52,53 T10-21'!$B$11:$C$272,2,FALSE)</f>
        <v>1</v>
      </c>
    </row>
    <row r="196" spans="1:27" s="87" customFormat="1" ht="27" customHeight="1">
      <c r="A196" s="77">
        <f>IF(B196&lt;&gt;" ",SUBTOTAL(103,B$7:$B196))</f>
        <v>190</v>
      </c>
      <c r="B196" s="81" t="s">
        <v>856</v>
      </c>
      <c r="C196" s="82" t="s">
        <v>857</v>
      </c>
      <c r="D196" s="83" t="s">
        <v>128</v>
      </c>
      <c r="E196" s="84" t="s">
        <v>813</v>
      </c>
      <c r="F196" s="81" t="s">
        <v>38</v>
      </c>
      <c r="G196" s="81" t="s">
        <v>849</v>
      </c>
      <c r="H196" s="81" t="s">
        <v>161</v>
      </c>
      <c r="I196" s="81" t="s">
        <v>161</v>
      </c>
      <c r="J196" s="81" t="s">
        <v>161</v>
      </c>
      <c r="K196" s="95">
        <v>8.2</v>
      </c>
      <c r="L196" s="96">
        <v>112</v>
      </c>
      <c r="M196" s="96">
        <v>120</v>
      </c>
      <c r="N196" s="97">
        <v>2.87</v>
      </c>
      <c r="O196" s="96" t="s">
        <v>40</v>
      </c>
      <c r="P196" s="175" t="s">
        <v>41</v>
      </c>
      <c r="Q196" s="85" t="s">
        <v>208</v>
      </c>
      <c r="R196" s="86" t="s">
        <v>418</v>
      </c>
      <c r="S196" s="89" t="s">
        <v>422</v>
      </c>
      <c r="T196" s="174" t="s">
        <v>1682</v>
      </c>
      <c r="U196" s="86" t="e">
        <f>VLOOKUP(B196,'[1]CT1'!$B$4:$B$93,1,FALSE)</f>
        <v>#N/A</v>
      </c>
      <c r="V196" s="168"/>
      <c r="W196" s="88" t="e">
        <f>VLOOKUP(B196,'[2]Đơn T10'!$C$193:$C$604,1,FALSE)</f>
        <v>#N/A</v>
      </c>
      <c r="X196" s="172"/>
      <c r="Y196" s="87" t="str">
        <f>VLOOKUP(B196,'[2]Đơn T10'!$C$7:$C$620,1,FALSE)</f>
        <v>16D190009</v>
      </c>
      <c r="Z196" s="87">
        <f>VLOOKUP(B196,'[3]DS TN K52,53 T10-21'!$B$11:$D$272,3,FALSE)</f>
        <v>1</v>
      </c>
      <c r="AA196" s="87" t="e">
        <f>VLOOKUP(B196,'[3]DS TN K52,53 T10-21'!$B$11:$C$272,2,FALSE)</f>
        <v>#REF!</v>
      </c>
    </row>
    <row r="197" spans="1:27" s="87" customFormat="1" ht="27" customHeight="1">
      <c r="A197" s="77">
        <f>IF(B197&lt;&gt;" ",SUBTOTAL(103,B$7:$B197))</f>
        <v>191</v>
      </c>
      <c r="B197" s="81" t="s">
        <v>858</v>
      </c>
      <c r="C197" s="82" t="s">
        <v>124</v>
      </c>
      <c r="D197" s="83" t="s">
        <v>286</v>
      </c>
      <c r="E197" s="84" t="s">
        <v>859</v>
      </c>
      <c r="F197" s="81" t="s">
        <v>38</v>
      </c>
      <c r="G197" s="81" t="s">
        <v>849</v>
      </c>
      <c r="H197" s="81" t="s">
        <v>161</v>
      </c>
      <c r="I197" s="81" t="s">
        <v>161</v>
      </c>
      <c r="J197" s="81" t="s">
        <v>161</v>
      </c>
      <c r="K197" s="95">
        <v>9.3</v>
      </c>
      <c r="L197" s="96">
        <v>112</v>
      </c>
      <c r="M197" s="96">
        <v>120</v>
      </c>
      <c r="N197" s="97">
        <v>3.25</v>
      </c>
      <c r="O197" s="96" t="s">
        <v>66</v>
      </c>
      <c r="P197" s="175" t="s">
        <v>1011</v>
      </c>
      <c r="Q197" s="85" t="s">
        <v>208</v>
      </c>
      <c r="R197" s="86" t="s">
        <v>418</v>
      </c>
      <c r="S197" s="89" t="s">
        <v>422</v>
      </c>
      <c r="T197" s="174" t="s">
        <v>1682</v>
      </c>
      <c r="U197" s="86" t="e">
        <f>VLOOKUP(B197,'[1]CT1'!$B$4:$B$93,1,FALSE)</f>
        <v>#N/A</v>
      </c>
      <c r="V197" s="168"/>
      <c r="W197" s="88" t="str">
        <f>VLOOKUP(B197,'[2]Đơn T10'!$C$193:$C$604,1,FALSE)</f>
        <v>16D190016</v>
      </c>
      <c r="X197" s="172" t="s">
        <v>1010</v>
      </c>
      <c r="Y197" s="87" t="str">
        <f>VLOOKUP(B197,'[2]Đơn T10'!$C$7:$C$620,1,FALSE)</f>
        <v>16D190016</v>
      </c>
      <c r="Z197" s="87">
        <f>VLOOKUP(B197,'[3]DS TN K52,53 T10-21'!$B$11:$D$272,3,FALSE)</f>
        <v>1</v>
      </c>
      <c r="AA197" s="87">
        <f>VLOOKUP(B197,'[3]DS TN K52,53 T10-21'!$B$11:$C$272,2,FALSE)</f>
        <v>1</v>
      </c>
    </row>
    <row r="198" spans="1:27" s="87" customFormat="1" ht="27" customHeight="1">
      <c r="A198" s="77">
        <f>IF(B198&lt;&gt;" ",SUBTOTAL(103,B$7:$B198))</f>
        <v>192</v>
      </c>
      <c r="B198" s="81" t="s">
        <v>860</v>
      </c>
      <c r="C198" s="82" t="s">
        <v>861</v>
      </c>
      <c r="D198" s="83" t="s">
        <v>311</v>
      </c>
      <c r="E198" s="84" t="s">
        <v>633</v>
      </c>
      <c r="F198" s="81" t="s">
        <v>38</v>
      </c>
      <c r="G198" s="81" t="s">
        <v>862</v>
      </c>
      <c r="H198" s="81" t="s">
        <v>161</v>
      </c>
      <c r="I198" s="81" t="s">
        <v>161</v>
      </c>
      <c r="J198" s="81" t="s">
        <v>161</v>
      </c>
      <c r="K198" s="95">
        <v>8.7</v>
      </c>
      <c r="L198" s="96">
        <v>112</v>
      </c>
      <c r="M198" s="96">
        <v>120</v>
      </c>
      <c r="N198" s="97">
        <v>2.77</v>
      </c>
      <c r="O198" s="96" t="s">
        <v>40</v>
      </c>
      <c r="P198" s="175" t="s">
        <v>41</v>
      </c>
      <c r="Q198" s="85" t="s">
        <v>208</v>
      </c>
      <c r="R198" s="86" t="s">
        <v>418</v>
      </c>
      <c r="S198" s="89" t="s">
        <v>422</v>
      </c>
      <c r="T198" s="174" t="s">
        <v>1682</v>
      </c>
      <c r="U198" s="86" t="e">
        <f>VLOOKUP(B198,'[1]CT1'!$B$4:$B$93,1,FALSE)</f>
        <v>#N/A</v>
      </c>
      <c r="V198" s="168"/>
      <c r="W198" s="88" t="e">
        <f>VLOOKUP(B198,'[2]Đơn T10'!$C$193:$C$604,1,FALSE)</f>
        <v>#N/A</v>
      </c>
      <c r="X198" s="172"/>
      <c r="Y198" s="87" t="str">
        <f>VLOOKUP(B198,'[2]Đơn T10'!$C$7:$C$620,1,FALSE)</f>
        <v>16D190066</v>
      </c>
      <c r="Z198" s="87">
        <f>VLOOKUP(B198,'[3]DS TN K52,53 T10-21'!$B$11:$D$272,3,FALSE)</f>
        <v>1</v>
      </c>
      <c r="AA198" s="87" t="e">
        <f>VLOOKUP(B198,'[3]DS TN K52,53 T10-21'!$B$11:$C$272,2,FALSE)</f>
        <v>#REF!</v>
      </c>
    </row>
    <row r="199" spans="1:27" s="87" customFormat="1" ht="27" customHeight="1">
      <c r="A199" s="77">
        <f>IF(B199&lt;&gt;" ",SUBTOTAL(103,B$7:$B199))</f>
        <v>193</v>
      </c>
      <c r="B199" s="81" t="s">
        <v>863</v>
      </c>
      <c r="C199" s="82" t="s">
        <v>864</v>
      </c>
      <c r="D199" s="83" t="s">
        <v>865</v>
      </c>
      <c r="E199" s="84" t="s">
        <v>570</v>
      </c>
      <c r="F199" s="81" t="s">
        <v>38</v>
      </c>
      <c r="G199" s="81" t="s">
        <v>862</v>
      </c>
      <c r="H199" s="81" t="s">
        <v>161</v>
      </c>
      <c r="I199" s="81" t="s">
        <v>161</v>
      </c>
      <c r="J199" s="81" t="s">
        <v>161</v>
      </c>
      <c r="K199" s="95">
        <v>8.3</v>
      </c>
      <c r="L199" s="96">
        <v>112</v>
      </c>
      <c r="M199" s="96">
        <v>120</v>
      </c>
      <c r="N199" s="97">
        <v>2.85</v>
      </c>
      <c r="O199" s="96" t="s">
        <v>40</v>
      </c>
      <c r="P199" s="175" t="s">
        <v>1011</v>
      </c>
      <c r="Q199" s="85" t="s">
        <v>208</v>
      </c>
      <c r="R199" s="86" t="s">
        <v>418</v>
      </c>
      <c r="S199" s="89" t="s">
        <v>422</v>
      </c>
      <c r="T199" s="174" t="s">
        <v>1682</v>
      </c>
      <c r="U199" s="86" t="e">
        <f>VLOOKUP(B199,'[1]CT1'!$B$4:$B$93,1,FALSE)</f>
        <v>#N/A</v>
      </c>
      <c r="V199" s="168"/>
      <c r="W199" s="88" t="str">
        <f>VLOOKUP(B199,'[2]Đơn T10'!$C$193:$C$604,1,FALSE)</f>
        <v>16D190084</v>
      </c>
      <c r="X199" s="172" t="s">
        <v>1010</v>
      </c>
      <c r="Y199" s="87" t="str">
        <f>VLOOKUP(B199,'[2]Đơn T10'!$C$7:$C$620,1,FALSE)</f>
        <v>16D190084</v>
      </c>
      <c r="Z199" s="87">
        <f>VLOOKUP(B199,'[3]DS TN K52,53 T10-21'!$B$11:$D$272,3,FALSE)</f>
        <v>1</v>
      </c>
      <c r="AA199" s="87">
        <f>VLOOKUP(B199,'[3]DS TN K52,53 T10-21'!$B$11:$C$272,2,FALSE)</f>
        <v>1</v>
      </c>
    </row>
    <row r="200" spans="1:27" s="87" customFormat="1" ht="27" customHeight="1">
      <c r="A200" s="77">
        <f>IF(B200&lt;&gt;" ",SUBTOTAL(103,B$7:$B200))</f>
        <v>194</v>
      </c>
      <c r="B200" s="81" t="s">
        <v>866</v>
      </c>
      <c r="C200" s="82" t="s">
        <v>867</v>
      </c>
      <c r="D200" s="83" t="s">
        <v>868</v>
      </c>
      <c r="E200" s="84" t="s">
        <v>753</v>
      </c>
      <c r="F200" s="81" t="s">
        <v>72</v>
      </c>
      <c r="G200" s="81" t="s">
        <v>869</v>
      </c>
      <c r="H200" s="81" t="s">
        <v>161</v>
      </c>
      <c r="I200" s="81" t="s">
        <v>161</v>
      </c>
      <c r="J200" s="81" t="s">
        <v>161</v>
      </c>
      <c r="K200" s="95">
        <v>8.5</v>
      </c>
      <c r="L200" s="96">
        <v>113</v>
      </c>
      <c r="M200" s="96">
        <v>121</v>
      </c>
      <c r="N200" s="97">
        <v>2.24</v>
      </c>
      <c r="O200" s="96" t="s">
        <v>169</v>
      </c>
      <c r="P200" s="175" t="s">
        <v>1011</v>
      </c>
      <c r="Q200" s="85" t="s">
        <v>208</v>
      </c>
      <c r="R200" s="86" t="s">
        <v>418</v>
      </c>
      <c r="S200" s="89" t="s">
        <v>422</v>
      </c>
      <c r="T200" s="174" t="s">
        <v>1682</v>
      </c>
      <c r="U200" s="86" t="e">
        <f>VLOOKUP(B200,'[1]CT1'!$B$4:$B$93,1,FALSE)</f>
        <v>#N/A</v>
      </c>
      <c r="V200" s="168"/>
      <c r="W200" s="88" t="str">
        <f>VLOOKUP(B200,'[2]Đơn T10'!$C$193:$C$604,1,FALSE)</f>
        <v>16D190190</v>
      </c>
      <c r="X200" s="172" t="s">
        <v>1010</v>
      </c>
      <c r="Y200" s="87" t="str">
        <f>VLOOKUP(B200,'[2]Đơn T10'!$C$7:$C$620,1,FALSE)</f>
        <v>16D190190</v>
      </c>
      <c r="Z200" s="87">
        <f>VLOOKUP(B200,'[3]DS TN K52,53 T10-21'!$B$11:$D$272,3,FALSE)</f>
        <v>1</v>
      </c>
      <c r="AA200" s="87">
        <f>VLOOKUP(B200,'[3]DS TN K52,53 T10-21'!$B$11:$C$272,2,FALSE)</f>
        <v>1</v>
      </c>
    </row>
    <row r="201" spans="1:27" s="87" customFormat="1" ht="27" customHeight="1">
      <c r="A201" s="77">
        <f>IF(B201&lt;&gt;" ",SUBTOTAL(103,B$7:$B201))</f>
        <v>195</v>
      </c>
      <c r="B201" s="81" t="s">
        <v>870</v>
      </c>
      <c r="C201" s="82" t="s">
        <v>871</v>
      </c>
      <c r="D201" s="83" t="s">
        <v>267</v>
      </c>
      <c r="E201" s="84" t="s">
        <v>872</v>
      </c>
      <c r="F201" s="81" t="s">
        <v>38</v>
      </c>
      <c r="G201" s="81" t="s">
        <v>869</v>
      </c>
      <c r="H201" s="81" t="s">
        <v>161</v>
      </c>
      <c r="I201" s="81" t="s">
        <v>161</v>
      </c>
      <c r="J201" s="81" t="s">
        <v>161</v>
      </c>
      <c r="K201" s="95">
        <v>8.2</v>
      </c>
      <c r="L201" s="96">
        <v>112</v>
      </c>
      <c r="M201" s="96">
        <v>120</v>
      </c>
      <c r="N201" s="97">
        <v>2.96</v>
      </c>
      <c r="O201" s="96" t="s">
        <v>40</v>
      </c>
      <c r="P201" s="175" t="s">
        <v>1011</v>
      </c>
      <c r="Q201" s="85" t="s">
        <v>208</v>
      </c>
      <c r="R201" s="86" t="s">
        <v>418</v>
      </c>
      <c r="S201" s="89" t="s">
        <v>422</v>
      </c>
      <c r="T201" s="174" t="s">
        <v>1682</v>
      </c>
      <c r="U201" s="86" t="e">
        <f>VLOOKUP(B201,'[1]CT1'!$B$4:$B$93,1,FALSE)</f>
        <v>#N/A</v>
      </c>
      <c r="V201" s="168"/>
      <c r="W201" s="88" t="str">
        <f>VLOOKUP(B201,'[2]Đơn T10'!$C$193:$C$604,1,FALSE)</f>
        <v>16D190218</v>
      </c>
      <c r="X201" s="172" t="s">
        <v>1010</v>
      </c>
      <c r="Y201" s="87" t="str">
        <f>VLOOKUP(B201,'[2]Đơn T10'!$C$7:$C$620,1,FALSE)</f>
        <v>16D190218</v>
      </c>
      <c r="Z201" s="87">
        <f>VLOOKUP(B201,'[3]DS TN K52,53 T10-21'!$B$11:$D$272,3,FALSE)</f>
        <v>1</v>
      </c>
      <c r="AA201" s="87">
        <f>VLOOKUP(B201,'[3]DS TN K52,53 T10-21'!$B$11:$C$272,2,FALSE)</f>
        <v>1</v>
      </c>
    </row>
    <row r="202" spans="1:27" s="87" customFormat="1" ht="25.5" customHeight="1">
      <c r="A202" s="77">
        <f>IF(B202&lt;&gt;" ",SUBTOTAL(103,B$7:$B202))</f>
        <v>196</v>
      </c>
      <c r="B202" s="81" t="s">
        <v>873</v>
      </c>
      <c r="C202" s="82" t="s">
        <v>874</v>
      </c>
      <c r="D202" s="83" t="s">
        <v>106</v>
      </c>
      <c r="E202" s="84" t="s">
        <v>875</v>
      </c>
      <c r="F202" s="81" t="s">
        <v>38</v>
      </c>
      <c r="G202" s="81" t="s">
        <v>876</v>
      </c>
      <c r="H202" s="81" t="s">
        <v>161</v>
      </c>
      <c r="I202" s="81" t="s">
        <v>161</v>
      </c>
      <c r="J202" s="81" t="s">
        <v>161</v>
      </c>
      <c r="K202" s="95">
        <v>8.9</v>
      </c>
      <c r="L202" s="96">
        <v>112</v>
      </c>
      <c r="M202" s="96">
        <v>120</v>
      </c>
      <c r="N202" s="97">
        <v>2.97</v>
      </c>
      <c r="O202" s="96" t="s">
        <v>40</v>
      </c>
      <c r="P202" s="175" t="s">
        <v>1011</v>
      </c>
      <c r="Q202" s="85" t="s">
        <v>156</v>
      </c>
      <c r="R202" s="86" t="s">
        <v>403</v>
      </c>
      <c r="S202" s="89" t="s">
        <v>407</v>
      </c>
      <c r="T202" s="174" t="s">
        <v>1688</v>
      </c>
      <c r="U202" s="86" t="e">
        <f>VLOOKUP(B202,'[1]CT1'!$B$4:$B$93,1,FALSE)</f>
        <v>#N/A</v>
      </c>
      <c r="V202" s="168"/>
      <c r="W202" s="88" t="str">
        <f>VLOOKUP(B202,'[2]Đơn T10'!$C$193:$C$604,1,FALSE)</f>
        <v>16D220002</v>
      </c>
      <c r="X202" s="172" t="s">
        <v>1010</v>
      </c>
      <c r="Y202" s="87" t="str">
        <f>VLOOKUP(B202,'[2]Đơn T10'!$C$7:$C$620,1,FALSE)</f>
        <v>16D220002</v>
      </c>
      <c r="Z202" s="87">
        <f>VLOOKUP(B202,'[3]DS TN K52,53 T10-21'!$B$11:$D$272,3,FALSE)</f>
        <v>1</v>
      </c>
      <c r="AA202" s="87">
        <f>VLOOKUP(B202,'[3]DS TN K52,53 T10-21'!$B$11:$C$272,2,FALSE)</f>
        <v>1</v>
      </c>
    </row>
    <row r="203" spans="1:27" s="87" customFormat="1" ht="25.5" customHeight="1">
      <c r="A203" s="77">
        <f>IF(B203&lt;&gt;" ",SUBTOTAL(103,B$7:$B203))</f>
        <v>197</v>
      </c>
      <c r="B203" s="81" t="s">
        <v>877</v>
      </c>
      <c r="C203" s="82" t="s">
        <v>878</v>
      </c>
      <c r="D203" s="83" t="s">
        <v>158</v>
      </c>
      <c r="E203" s="84" t="s">
        <v>879</v>
      </c>
      <c r="F203" s="81" t="s">
        <v>38</v>
      </c>
      <c r="G203" s="81" t="s">
        <v>876</v>
      </c>
      <c r="H203" s="81" t="s">
        <v>161</v>
      </c>
      <c r="I203" s="81" t="s">
        <v>161</v>
      </c>
      <c r="J203" s="81" t="s">
        <v>161</v>
      </c>
      <c r="K203" s="95">
        <v>8.5</v>
      </c>
      <c r="L203" s="96">
        <v>112</v>
      </c>
      <c r="M203" s="96">
        <v>120</v>
      </c>
      <c r="N203" s="97">
        <v>3.12</v>
      </c>
      <c r="O203" s="96" t="s">
        <v>40</v>
      </c>
      <c r="P203" s="175" t="s">
        <v>1011</v>
      </c>
      <c r="Q203" s="85" t="s">
        <v>156</v>
      </c>
      <c r="R203" s="86" t="s">
        <v>403</v>
      </c>
      <c r="S203" s="89" t="s">
        <v>407</v>
      </c>
      <c r="T203" s="174" t="s">
        <v>1688</v>
      </c>
      <c r="U203" s="86" t="e">
        <f>VLOOKUP(B203,'[1]CT1'!$B$4:$B$93,1,FALSE)</f>
        <v>#N/A</v>
      </c>
      <c r="V203" s="168"/>
      <c r="W203" s="88" t="str">
        <f>VLOOKUP(B203,'[2]Đơn T10'!$C$193:$C$604,1,FALSE)</f>
        <v>16D220004</v>
      </c>
      <c r="X203" s="172" t="s">
        <v>1010</v>
      </c>
      <c r="Y203" s="87" t="str">
        <f>VLOOKUP(B203,'[2]Đơn T10'!$C$7:$C$620,1,FALSE)</f>
        <v>16D220004</v>
      </c>
      <c r="Z203" s="87">
        <f>VLOOKUP(B203,'[3]DS TN K52,53 T10-21'!$B$11:$D$272,3,FALSE)</f>
        <v>1</v>
      </c>
      <c r="AA203" s="87">
        <f>VLOOKUP(B203,'[3]DS TN K52,53 T10-21'!$B$11:$C$272,2,FALSE)</f>
        <v>1</v>
      </c>
    </row>
    <row r="204" spans="1:27" s="87" customFormat="1" ht="25.5" customHeight="1">
      <c r="A204" s="77">
        <f>IF(B204&lt;&gt;" ",SUBTOTAL(103,B$7:$B204))</f>
        <v>198</v>
      </c>
      <c r="B204" s="81" t="s">
        <v>880</v>
      </c>
      <c r="C204" s="82" t="s">
        <v>80</v>
      </c>
      <c r="D204" s="83" t="s">
        <v>120</v>
      </c>
      <c r="E204" s="84" t="s">
        <v>881</v>
      </c>
      <c r="F204" s="81" t="s">
        <v>38</v>
      </c>
      <c r="G204" s="81" t="s">
        <v>876</v>
      </c>
      <c r="H204" s="81" t="s">
        <v>161</v>
      </c>
      <c r="I204" s="81" t="s">
        <v>161</v>
      </c>
      <c r="J204" s="81" t="s">
        <v>161</v>
      </c>
      <c r="K204" s="95">
        <v>8.6</v>
      </c>
      <c r="L204" s="96">
        <v>112</v>
      </c>
      <c r="M204" s="96">
        <v>120</v>
      </c>
      <c r="N204" s="97">
        <v>2.77</v>
      </c>
      <c r="O204" s="96" t="s">
        <v>40</v>
      </c>
      <c r="P204" s="175" t="s">
        <v>1011</v>
      </c>
      <c r="Q204" s="85" t="s">
        <v>156</v>
      </c>
      <c r="R204" s="86" t="s">
        <v>403</v>
      </c>
      <c r="S204" s="89" t="s">
        <v>407</v>
      </c>
      <c r="T204" s="174" t="s">
        <v>1688</v>
      </c>
      <c r="U204" s="86" t="e">
        <f>VLOOKUP(B204,'[1]CT1'!$B$4:$B$93,1,FALSE)</f>
        <v>#N/A</v>
      </c>
      <c r="V204" s="168"/>
      <c r="W204" s="88" t="str">
        <f>VLOOKUP(B204,'[2]Đơn T10'!$C$193:$C$604,1,FALSE)</f>
        <v>16D220017</v>
      </c>
      <c r="X204" s="172" t="s">
        <v>1010</v>
      </c>
      <c r="Y204" s="87" t="str">
        <f>VLOOKUP(B204,'[2]Đơn T10'!$C$7:$C$620,1,FALSE)</f>
        <v>16D220017</v>
      </c>
      <c r="Z204" s="87">
        <f>VLOOKUP(B204,'[3]DS TN K52,53 T10-21'!$B$11:$D$272,3,FALSE)</f>
        <v>1</v>
      </c>
      <c r="AA204" s="87">
        <f>VLOOKUP(B204,'[3]DS TN K52,53 T10-21'!$B$11:$C$272,2,FALSE)</f>
        <v>1</v>
      </c>
    </row>
    <row r="205" spans="1:27" s="87" customFormat="1" ht="25.5" customHeight="1">
      <c r="A205" s="77">
        <f>IF(B205&lt;&gt;" ",SUBTOTAL(103,B$7:$B205))</f>
        <v>199</v>
      </c>
      <c r="B205" s="81" t="s">
        <v>882</v>
      </c>
      <c r="C205" s="82" t="s">
        <v>883</v>
      </c>
      <c r="D205" s="83" t="s">
        <v>137</v>
      </c>
      <c r="E205" s="84" t="s">
        <v>77</v>
      </c>
      <c r="F205" s="81" t="s">
        <v>38</v>
      </c>
      <c r="G205" s="81" t="s">
        <v>876</v>
      </c>
      <c r="H205" s="81" t="s">
        <v>161</v>
      </c>
      <c r="I205" s="81" t="s">
        <v>161</v>
      </c>
      <c r="J205" s="81" t="s">
        <v>161</v>
      </c>
      <c r="K205" s="95">
        <v>8.6</v>
      </c>
      <c r="L205" s="96">
        <v>112</v>
      </c>
      <c r="M205" s="96">
        <v>120</v>
      </c>
      <c r="N205" s="97">
        <v>3.03</v>
      </c>
      <c r="O205" s="96" t="s">
        <v>40</v>
      </c>
      <c r="P205" s="175" t="s">
        <v>1011</v>
      </c>
      <c r="Q205" s="85" t="s">
        <v>156</v>
      </c>
      <c r="R205" s="86" t="s">
        <v>403</v>
      </c>
      <c r="S205" s="89" t="s">
        <v>407</v>
      </c>
      <c r="T205" s="174" t="s">
        <v>1688</v>
      </c>
      <c r="U205" s="86" t="e">
        <f>VLOOKUP(B205,'[1]CT1'!$B$4:$B$93,1,FALSE)</f>
        <v>#N/A</v>
      </c>
      <c r="V205" s="168"/>
      <c r="W205" s="88" t="str">
        <f>VLOOKUP(B205,'[2]Đơn T10'!$C$193:$C$604,1,FALSE)</f>
        <v>16D220021</v>
      </c>
      <c r="X205" s="172" t="s">
        <v>1010</v>
      </c>
      <c r="Y205" s="87" t="str">
        <f>VLOOKUP(B205,'[2]Đơn T10'!$C$7:$C$620,1,FALSE)</f>
        <v>16D220021</v>
      </c>
      <c r="Z205" s="87">
        <f>VLOOKUP(B205,'[3]DS TN K52,53 T10-21'!$B$11:$D$272,3,FALSE)</f>
        <v>1</v>
      </c>
      <c r="AA205" s="87">
        <f>VLOOKUP(B205,'[3]DS TN K52,53 T10-21'!$B$11:$C$272,2,FALSE)</f>
        <v>1</v>
      </c>
    </row>
    <row r="206" spans="1:27" s="87" customFormat="1" ht="25.5" customHeight="1">
      <c r="A206" s="77">
        <f>IF(B206&lt;&gt;" ",SUBTOTAL(103,B$7:$B206))</f>
        <v>200</v>
      </c>
      <c r="B206" s="81" t="s">
        <v>884</v>
      </c>
      <c r="C206" s="82" t="s">
        <v>390</v>
      </c>
      <c r="D206" s="83" t="s">
        <v>128</v>
      </c>
      <c r="E206" s="84" t="s">
        <v>637</v>
      </c>
      <c r="F206" s="81" t="s">
        <v>38</v>
      </c>
      <c r="G206" s="81" t="s">
        <v>885</v>
      </c>
      <c r="H206" s="81" t="s">
        <v>161</v>
      </c>
      <c r="I206" s="81" t="s">
        <v>161</v>
      </c>
      <c r="J206" s="81" t="s">
        <v>161</v>
      </c>
      <c r="K206" s="95">
        <v>8</v>
      </c>
      <c r="L206" s="96">
        <v>112</v>
      </c>
      <c r="M206" s="96">
        <v>120</v>
      </c>
      <c r="N206" s="97">
        <v>2.63</v>
      </c>
      <c r="O206" s="96" t="s">
        <v>40</v>
      </c>
      <c r="P206" s="175" t="s">
        <v>1011</v>
      </c>
      <c r="Q206" s="85" t="s">
        <v>156</v>
      </c>
      <c r="R206" s="86" t="s">
        <v>403</v>
      </c>
      <c r="S206" s="89" t="s">
        <v>407</v>
      </c>
      <c r="T206" s="174" t="s">
        <v>1688</v>
      </c>
      <c r="U206" s="86" t="e">
        <f>VLOOKUP(B206,'[1]CT1'!$B$4:$B$93,1,FALSE)</f>
        <v>#N/A</v>
      </c>
      <c r="V206" s="168"/>
      <c r="W206" s="88" t="str">
        <f>VLOOKUP(B206,'[2]Đơn T10'!$C$193:$C$604,1,FALSE)</f>
        <v>16D220065</v>
      </c>
      <c r="X206" s="172" t="s">
        <v>1010</v>
      </c>
      <c r="Y206" s="87" t="str">
        <f>VLOOKUP(B206,'[2]Đơn T10'!$C$7:$C$620,1,FALSE)</f>
        <v>16D220065</v>
      </c>
      <c r="Z206" s="87">
        <f>VLOOKUP(B206,'[3]DS TN K52,53 T10-21'!$B$11:$D$272,3,FALSE)</f>
        <v>1</v>
      </c>
      <c r="AA206" s="87">
        <f>VLOOKUP(B206,'[3]DS TN K52,53 T10-21'!$B$11:$C$272,2,FALSE)</f>
        <v>1</v>
      </c>
    </row>
    <row r="207" spans="1:27" s="87" customFormat="1" ht="25.5" customHeight="1">
      <c r="A207" s="77">
        <f>IF(B207&lt;&gt;" ",SUBTOTAL(103,B$7:$B207))</f>
        <v>201</v>
      </c>
      <c r="B207" s="81" t="s">
        <v>886</v>
      </c>
      <c r="C207" s="82" t="s">
        <v>887</v>
      </c>
      <c r="D207" s="83" t="s">
        <v>63</v>
      </c>
      <c r="E207" s="84" t="s">
        <v>833</v>
      </c>
      <c r="F207" s="81" t="s">
        <v>38</v>
      </c>
      <c r="G207" s="81" t="s">
        <v>885</v>
      </c>
      <c r="H207" s="81" t="s">
        <v>161</v>
      </c>
      <c r="I207" s="81" t="s">
        <v>161</v>
      </c>
      <c r="J207" s="81" t="s">
        <v>161</v>
      </c>
      <c r="K207" s="95">
        <v>7</v>
      </c>
      <c r="L207" s="96">
        <v>112</v>
      </c>
      <c r="M207" s="96">
        <v>120</v>
      </c>
      <c r="N207" s="97">
        <v>2.64</v>
      </c>
      <c r="O207" s="96" t="s">
        <v>40</v>
      </c>
      <c r="P207" s="175" t="s">
        <v>1011</v>
      </c>
      <c r="Q207" s="85" t="s">
        <v>156</v>
      </c>
      <c r="R207" s="86" t="s">
        <v>403</v>
      </c>
      <c r="S207" s="89" t="s">
        <v>407</v>
      </c>
      <c r="T207" s="174" t="s">
        <v>1688</v>
      </c>
      <c r="U207" s="86" t="e">
        <f>VLOOKUP(B207,'[1]CT1'!$B$4:$B$93,1,FALSE)</f>
        <v>#N/A</v>
      </c>
      <c r="V207" s="168"/>
      <c r="W207" s="88" t="str">
        <f>VLOOKUP(B207,'[2]Đơn T10'!$C$193:$C$604,1,FALSE)</f>
        <v>16D220081</v>
      </c>
      <c r="X207" s="172" t="s">
        <v>1010</v>
      </c>
      <c r="Y207" s="87" t="str">
        <f>VLOOKUP(B207,'[2]Đơn T10'!$C$7:$C$620,1,FALSE)</f>
        <v>16D220081</v>
      </c>
      <c r="Z207" s="87">
        <f>VLOOKUP(B207,'[3]DS TN K52,53 T10-21'!$B$11:$D$272,3,FALSE)</f>
        <v>1</v>
      </c>
      <c r="AA207" s="87">
        <f>VLOOKUP(B207,'[3]DS TN K52,53 T10-21'!$B$11:$C$272,2,FALSE)</f>
        <v>1</v>
      </c>
    </row>
    <row r="208" spans="1:27" s="87" customFormat="1" ht="25.5" customHeight="1">
      <c r="A208" s="77">
        <f>IF(B208&lt;&gt;" ",SUBTOTAL(103,B$7:$B208))</f>
        <v>202</v>
      </c>
      <c r="B208" s="81" t="s">
        <v>888</v>
      </c>
      <c r="C208" s="82" t="s">
        <v>889</v>
      </c>
      <c r="D208" s="83" t="s">
        <v>106</v>
      </c>
      <c r="E208" s="84" t="s">
        <v>890</v>
      </c>
      <c r="F208" s="81" t="s">
        <v>38</v>
      </c>
      <c r="G208" s="81" t="s">
        <v>155</v>
      </c>
      <c r="H208" s="81" t="s">
        <v>161</v>
      </c>
      <c r="I208" s="81" t="s">
        <v>161</v>
      </c>
      <c r="J208" s="81" t="s">
        <v>161</v>
      </c>
      <c r="K208" s="95">
        <v>8.3</v>
      </c>
      <c r="L208" s="96">
        <v>112</v>
      </c>
      <c r="M208" s="96">
        <v>120</v>
      </c>
      <c r="N208" s="97">
        <v>2.67</v>
      </c>
      <c r="O208" s="96" t="s">
        <v>40</v>
      </c>
      <c r="P208" s="175" t="s">
        <v>1011</v>
      </c>
      <c r="Q208" s="85" t="s">
        <v>156</v>
      </c>
      <c r="R208" s="86" t="s">
        <v>403</v>
      </c>
      <c r="S208" s="89" t="s">
        <v>407</v>
      </c>
      <c r="T208" s="174" t="s">
        <v>1688</v>
      </c>
      <c r="U208" s="86" t="e">
        <f>VLOOKUP(B208,'[1]CT1'!$B$4:$B$93,1,FALSE)</f>
        <v>#N/A</v>
      </c>
      <c r="V208" s="168"/>
      <c r="W208" s="88" t="str">
        <f>VLOOKUP(B208,'[2]Đơn T10'!$C$193:$C$604,1,FALSE)</f>
        <v>16D220123</v>
      </c>
      <c r="X208" s="172" t="s">
        <v>1010</v>
      </c>
      <c r="Y208" s="87" t="str">
        <f>VLOOKUP(B208,'[2]Đơn T10'!$C$7:$C$620,1,FALSE)</f>
        <v>16D220123</v>
      </c>
      <c r="Z208" s="87">
        <f>VLOOKUP(B208,'[3]DS TN K52,53 T10-21'!$B$11:$D$272,3,FALSE)</f>
        <v>1</v>
      </c>
      <c r="AA208" s="87">
        <f>VLOOKUP(B208,'[3]DS TN K52,53 T10-21'!$B$11:$C$272,2,FALSE)</f>
        <v>1</v>
      </c>
    </row>
    <row r="209" spans="1:27" s="87" customFormat="1" ht="25.5" customHeight="1">
      <c r="A209" s="77">
        <f>IF(B209&lt;&gt;" ",SUBTOTAL(103,B$7:$B209))</f>
        <v>203</v>
      </c>
      <c r="B209" s="81" t="s">
        <v>891</v>
      </c>
      <c r="C209" s="82" t="s">
        <v>222</v>
      </c>
      <c r="D209" s="83" t="s">
        <v>100</v>
      </c>
      <c r="E209" s="84" t="s">
        <v>753</v>
      </c>
      <c r="F209" s="81" t="s">
        <v>38</v>
      </c>
      <c r="G209" s="81" t="s">
        <v>155</v>
      </c>
      <c r="H209" s="81" t="s">
        <v>161</v>
      </c>
      <c r="I209" s="81" t="s">
        <v>161</v>
      </c>
      <c r="J209" s="81" t="s">
        <v>161</v>
      </c>
      <c r="K209" s="95">
        <v>7.8</v>
      </c>
      <c r="L209" s="96">
        <v>112</v>
      </c>
      <c r="M209" s="96">
        <v>120</v>
      </c>
      <c r="N209" s="97">
        <v>2.84</v>
      </c>
      <c r="O209" s="96" t="s">
        <v>40</v>
      </c>
      <c r="P209" s="175" t="s">
        <v>1011</v>
      </c>
      <c r="Q209" s="85" t="s">
        <v>156</v>
      </c>
      <c r="R209" s="86" t="s">
        <v>403</v>
      </c>
      <c r="S209" s="89" t="s">
        <v>407</v>
      </c>
      <c r="T209" s="174" t="s">
        <v>1688</v>
      </c>
      <c r="U209" s="86" t="e">
        <f>VLOOKUP(B209,'[1]CT1'!$B$4:$B$93,1,FALSE)</f>
        <v>#N/A</v>
      </c>
      <c r="V209" s="168"/>
      <c r="W209" s="88" t="str">
        <f>VLOOKUP(B209,'[2]Đơn T10'!$C$193:$C$604,1,FALSE)</f>
        <v>16D220136</v>
      </c>
      <c r="X209" s="172" t="s">
        <v>1010</v>
      </c>
      <c r="Y209" s="87" t="str">
        <f>VLOOKUP(B209,'[2]Đơn T10'!$C$7:$C$620,1,FALSE)</f>
        <v>16D220136</v>
      </c>
      <c r="Z209" s="87">
        <f>VLOOKUP(B209,'[3]DS TN K52,53 T10-21'!$B$11:$D$272,3,FALSE)</f>
        <v>1</v>
      </c>
      <c r="AA209" s="87">
        <f>VLOOKUP(B209,'[3]DS TN K52,53 T10-21'!$B$11:$C$272,2,FALSE)</f>
        <v>1</v>
      </c>
    </row>
    <row r="210" spans="1:27" s="87" customFormat="1" ht="25.5" customHeight="1">
      <c r="A210" s="77">
        <f>IF(B210&lt;&gt;" ",SUBTOTAL(103,B$7:$B210))</f>
        <v>204</v>
      </c>
      <c r="B210" s="81" t="s">
        <v>152</v>
      </c>
      <c r="C210" s="82" t="s">
        <v>153</v>
      </c>
      <c r="D210" s="83" t="s">
        <v>76</v>
      </c>
      <c r="E210" s="84" t="s">
        <v>154</v>
      </c>
      <c r="F210" s="81" t="s">
        <v>38</v>
      </c>
      <c r="G210" s="81" t="s">
        <v>155</v>
      </c>
      <c r="H210" s="81" t="s">
        <v>161</v>
      </c>
      <c r="I210" s="81" t="s">
        <v>161</v>
      </c>
      <c r="J210" s="81" t="s">
        <v>161</v>
      </c>
      <c r="K210" s="95">
        <v>7.5</v>
      </c>
      <c r="L210" s="96">
        <v>112</v>
      </c>
      <c r="M210" s="96">
        <v>120</v>
      </c>
      <c r="N210" s="97">
        <v>2.57</v>
      </c>
      <c r="O210" s="96" t="s">
        <v>40</v>
      </c>
      <c r="P210" s="175" t="s">
        <v>1011</v>
      </c>
      <c r="Q210" s="85" t="s">
        <v>156</v>
      </c>
      <c r="R210" s="86" t="s">
        <v>403</v>
      </c>
      <c r="S210" s="89" t="s">
        <v>407</v>
      </c>
      <c r="T210" s="174" t="s">
        <v>1688</v>
      </c>
      <c r="U210" s="86" t="e">
        <f>VLOOKUP(B210,'[1]CT1'!$B$4:$B$93,1,FALSE)</f>
        <v>#N/A</v>
      </c>
      <c r="V210" s="168"/>
      <c r="W210" s="88" t="str">
        <f>VLOOKUP(B210,'[2]Đơn T10'!$C$193:$C$604,1,FALSE)</f>
        <v>16D220171</v>
      </c>
      <c r="X210" s="172" t="s">
        <v>1010</v>
      </c>
      <c r="Y210" s="87" t="str">
        <f>VLOOKUP(B210,'[2]Đơn T10'!$C$7:$C$620,1,FALSE)</f>
        <v>16D220171</v>
      </c>
      <c r="Z210" s="87">
        <f>VLOOKUP(B210,'[3]DS TN K52,53 T10-21'!$B$11:$D$272,3,FALSE)</f>
        <v>1</v>
      </c>
      <c r="AA210" s="87">
        <f>VLOOKUP(B210,'[3]DS TN K52,53 T10-21'!$B$11:$C$272,2,FALSE)</f>
        <v>1</v>
      </c>
    </row>
    <row r="211" spans="1:27" s="87" customFormat="1" ht="25.5" customHeight="1">
      <c r="A211" s="77">
        <f>IF(B211&lt;&gt;" ",SUBTOTAL(103,B$7:$B211))</f>
        <v>205</v>
      </c>
      <c r="B211" s="81" t="s">
        <v>892</v>
      </c>
      <c r="C211" s="82" t="s">
        <v>377</v>
      </c>
      <c r="D211" s="83" t="s">
        <v>223</v>
      </c>
      <c r="E211" s="84" t="s">
        <v>893</v>
      </c>
      <c r="F211" s="81" t="s">
        <v>38</v>
      </c>
      <c r="G211" s="81" t="s">
        <v>894</v>
      </c>
      <c r="H211" s="81" t="s">
        <v>161</v>
      </c>
      <c r="I211" s="81" t="s">
        <v>161</v>
      </c>
      <c r="J211" s="81" t="s">
        <v>161</v>
      </c>
      <c r="K211" s="95">
        <v>8.8</v>
      </c>
      <c r="L211" s="96">
        <v>112</v>
      </c>
      <c r="M211" s="96">
        <v>120</v>
      </c>
      <c r="N211" s="97">
        <v>3.2</v>
      </c>
      <c r="O211" s="96" t="s">
        <v>66</v>
      </c>
      <c r="P211" s="175" t="s">
        <v>1011</v>
      </c>
      <c r="Q211" s="85" t="s">
        <v>357</v>
      </c>
      <c r="R211" s="86" t="s">
        <v>423</v>
      </c>
      <c r="S211" s="89" t="s">
        <v>424</v>
      </c>
      <c r="T211" s="174" t="s">
        <v>1693</v>
      </c>
      <c r="U211" s="86" t="e">
        <f>VLOOKUP(B211,'[1]CT1'!$B$4:$B$93,1,FALSE)</f>
        <v>#N/A</v>
      </c>
      <c r="V211" s="168"/>
      <c r="W211" s="88" t="str">
        <f>VLOOKUP(B211,'[2]Đơn T10'!$C$193:$C$604,1,FALSE)</f>
        <v>16D210007</v>
      </c>
      <c r="X211" s="172" t="s">
        <v>1010</v>
      </c>
      <c r="Y211" s="87" t="str">
        <f>VLOOKUP(B211,'[2]Đơn T10'!$C$7:$C$620,1,FALSE)</f>
        <v>16D210007</v>
      </c>
      <c r="Z211" s="87">
        <f>VLOOKUP(B211,'[3]DS TN K52,53 T10-21'!$B$11:$D$272,3,FALSE)</f>
        <v>1</v>
      </c>
      <c r="AA211" s="87">
        <f>VLOOKUP(B211,'[3]DS TN K52,53 T10-21'!$B$11:$C$272,2,FALSE)</f>
        <v>1</v>
      </c>
    </row>
    <row r="212" spans="1:27" s="87" customFormat="1" ht="25.5" customHeight="1">
      <c r="A212" s="77">
        <f>IF(B212&lt;&gt;" ",SUBTOTAL(103,B$7:$B212))</f>
        <v>206</v>
      </c>
      <c r="B212" s="81" t="s">
        <v>895</v>
      </c>
      <c r="C212" s="82" t="s">
        <v>896</v>
      </c>
      <c r="D212" s="83" t="s">
        <v>179</v>
      </c>
      <c r="E212" s="84" t="s">
        <v>897</v>
      </c>
      <c r="F212" s="81" t="s">
        <v>38</v>
      </c>
      <c r="G212" s="81" t="s">
        <v>894</v>
      </c>
      <c r="H212" s="81" t="s">
        <v>161</v>
      </c>
      <c r="I212" s="81" t="s">
        <v>161</v>
      </c>
      <c r="J212" s="81" t="s">
        <v>161</v>
      </c>
      <c r="K212" s="95">
        <v>8.5</v>
      </c>
      <c r="L212" s="96">
        <v>112</v>
      </c>
      <c r="M212" s="96">
        <v>120</v>
      </c>
      <c r="N212" s="97">
        <v>2.84</v>
      </c>
      <c r="O212" s="96" t="s">
        <v>40</v>
      </c>
      <c r="P212" s="175" t="s">
        <v>1011</v>
      </c>
      <c r="Q212" s="85" t="s">
        <v>357</v>
      </c>
      <c r="R212" s="86" t="s">
        <v>423</v>
      </c>
      <c r="S212" s="89" t="s">
        <v>424</v>
      </c>
      <c r="T212" s="174" t="s">
        <v>1693</v>
      </c>
      <c r="U212" s="86" t="e">
        <f>VLOOKUP(B212,'[1]CT1'!$B$4:$B$93,1,FALSE)</f>
        <v>#N/A</v>
      </c>
      <c r="V212" s="168"/>
      <c r="W212" s="88" t="str">
        <f>VLOOKUP(B212,'[2]Đơn T10'!$C$193:$C$604,1,FALSE)</f>
        <v>16D210013</v>
      </c>
      <c r="X212" s="172" t="s">
        <v>1010</v>
      </c>
      <c r="Y212" s="87" t="str">
        <f>VLOOKUP(B212,'[2]Đơn T10'!$C$7:$C$620,1,FALSE)</f>
        <v>16D210013</v>
      </c>
      <c r="Z212" s="87">
        <f>VLOOKUP(B212,'[3]DS TN K52,53 T10-21'!$B$11:$D$272,3,FALSE)</f>
        <v>1</v>
      </c>
      <c r="AA212" s="87">
        <f>VLOOKUP(B212,'[3]DS TN K52,53 T10-21'!$B$11:$C$272,2,FALSE)</f>
        <v>1</v>
      </c>
    </row>
    <row r="213" spans="1:27" s="87" customFormat="1" ht="25.5" customHeight="1">
      <c r="A213" s="77">
        <f>IF(B213&lt;&gt;" ",SUBTOTAL(103,B$7:$B213))</f>
        <v>207</v>
      </c>
      <c r="B213" s="81" t="s">
        <v>898</v>
      </c>
      <c r="C213" s="82" t="s">
        <v>165</v>
      </c>
      <c r="D213" s="83" t="s">
        <v>286</v>
      </c>
      <c r="E213" s="84" t="s">
        <v>797</v>
      </c>
      <c r="F213" s="81" t="s">
        <v>38</v>
      </c>
      <c r="G213" s="81" t="s">
        <v>894</v>
      </c>
      <c r="H213" s="81" t="s">
        <v>161</v>
      </c>
      <c r="I213" s="81" t="s">
        <v>161</v>
      </c>
      <c r="J213" s="81" t="s">
        <v>161</v>
      </c>
      <c r="K213" s="95">
        <v>8.6</v>
      </c>
      <c r="L213" s="96">
        <v>112</v>
      </c>
      <c r="M213" s="96">
        <v>120</v>
      </c>
      <c r="N213" s="97">
        <v>2.67</v>
      </c>
      <c r="O213" s="96" t="s">
        <v>40</v>
      </c>
      <c r="P213" s="175" t="s">
        <v>1011</v>
      </c>
      <c r="Q213" s="85" t="s">
        <v>357</v>
      </c>
      <c r="R213" s="86" t="s">
        <v>423</v>
      </c>
      <c r="S213" s="89" t="s">
        <v>424</v>
      </c>
      <c r="T213" s="174" t="s">
        <v>1693</v>
      </c>
      <c r="U213" s="86" t="e">
        <f>VLOOKUP(B213,'[1]CT1'!$B$4:$B$93,1,FALSE)</f>
        <v>#N/A</v>
      </c>
      <c r="V213" s="168"/>
      <c r="W213" s="88" t="str">
        <f>VLOOKUP(B213,'[2]Đơn T10'!$C$193:$C$604,1,FALSE)</f>
        <v>16D210018</v>
      </c>
      <c r="X213" s="172" t="s">
        <v>1010</v>
      </c>
      <c r="Y213" s="87" t="str">
        <f>VLOOKUP(B213,'[2]Đơn T10'!$C$7:$C$620,1,FALSE)</f>
        <v>16D210018</v>
      </c>
      <c r="Z213" s="87">
        <f>VLOOKUP(B213,'[3]DS TN K52,53 T10-21'!$B$11:$D$272,3,FALSE)</f>
        <v>1</v>
      </c>
      <c r="AA213" s="87">
        <f>VLOOKUP(B213,'[3]DS TN K52,53 T10-21'!$B$11:$C$272,2,FALSE)</f>
        <v>1</v>
      </c>
    </row>
    <row r="214" spans="1:27" s="87" customFormat="1" ht="25.5" customHeight="1">
      <c r="A214" s="77">
        <f>IF(B214&lt;&gt;" ",SUBTOTAL(103,B$7:$B214))</f>
        <v>208</v>
      </c>
      <c r="B214" s="81" t="s">
        <v>899</v>
      </c>
      <c r="C214" s="82" t="s">
        <v>525</v>
      </c>
      <c r="D214" s="83" t="s">
        <v>381</v>
      </c>
      <c r="E214" s="84" t="s">
        <v>900</v>
      </c>
      <c r="F214" s="81" t="s">
        <v>72</v>
      </c>
      <c r="G214" s="81" t="s">
        <v>901</v>
      </c>
      <c r="H214" s="81" t="s">
        <v>161</v>
      </c>
      <c r="I214" s="81" t="s">
        <v>161</v>
      </c>
      <c r="J214" s="81" t="s">
        <v>161</v>
      </c>
      <c r="K214" s="95">
        <v>8.5</v>
      </c>
      <c r="L214" s="96">
        <v>112</v>
      </c>
      <c r="M214" s="96">
        <v>120</v>
      </c>
      <c r="N214" s="97">
        <v>2.78</v>
      </c>
      <c r="O214" s="96" t="s">
        <v>40</v>
      </c>
      <c r="P214" s="175" t="s">
        <v>1011</v>
      </c>
      <c r="Q214" s="85" t="s">
        <v>357</v>
      </c>
      <c r="R214" s="86" t="s">
        <v>423</v>
      </c>
      <c r="S214" s="89" t="s">
        <v>430</v>
      </c>
      <c r="T214" s="174" t="s">
        <v>1693</v>
      </c>
      <c r="U214" s="86" t="e">
        <f>VLOOKUP(B214,'[1]CT1'!$B$4:$B$93,1,FALSE)</f>
        <v>#N/A</v>
      </c>
      <c r="V214" s="168"/>
      <c r="W214" s="88" t="str">
        <f>VLOOKUP(B214,'[2]Đơn T10'!$C$193:$C$604,1,FALSE)</f>
        <v>15D210078</v>
      </c>
      <c r="X214" s="172" t="s">
        <v>1010</v>
      </c>
      <c r="Y214" s="87" t="str">
        <f>VLOOKUP(B214,'[2]Đơn T10'!$C$7:$C$620,1,FALSE)</f>
        <v>15D210078</v>
      </c>
      <c r="Z214" s="87">
        <f>VLOOKUP(B214,'[3]DS TN K52,53 T10-21'!$B$11:$D$272,3,FALSE)</f>
        <v>1</v>
      </c>
      <c r="AA214" s="87">
        <f>VLOOKUP(B214,'[3]DS TN K52,53 T10-21'!$B$11:$C$272,2,FALSE)</f>
        <v>1</v>
      </c>
    </row>
    <row r="215" spans="1:27" s="87" customFormat="1" ht="25.5" customHeight="1">
      <c r="A215" s="77">
        <f>IF(B215&lt;&gt;" ",SUBTOTAL(103,B$7:$B215))</f>
        <v>209</v>
      </c>
      <c r="B215" s="81" t="s">
        <v>902</v>
      </c>
      <c r="C215" s="82" t="s">
        <v>80</v>
      </c>
      <c r="D215" s="83" t="s">
        <v>198</v>
      </c>
      <c r="E215" s="84" t="s">
        <v>903</v>
      </c>
      <c r="F215" s="81" t="s">
        <v>38</v>
      </c>
      <c r="G215" s="81" t="s">
        <v>901</v>
      </c>
      <c r="H215" s="81" t="s">
        <v>161</v>
      </c>
      <c r="I215" s="81" t="s">
        <v>161</v>
      </c>
      <c r="J215" s="81" t="s">
        <v>161</v>
      </c>
      <c r="K215" s="95">
        <v>8.6</v>
      </c>
      <c r="L215" s="96">
        <v>112</v>
      </c>
      <c r="M215" s="96">
        <v>120</v>
      </c>
      <c r="N215" s="97">
        <v>3.13</v>
      </c>
      <c r="O215" s="96" t="s">
        <v>40</v>
      </c>
      <c r="P215" s="175" t="s">
        <v>1011</v>
      </c>
      <c r="Q215" s="85" t="s">
        <v>357</v>
      </c>
      <c r="R215" s="86" t="s">
        <v>423</v>
      </c>
      <c r="S215" s="89" t="s">
        <v>424</v>
      </c>
      <c r="T215" s="174" t="s">
        <v>1693</v>
      </c>
      <c r="U215" s="86" t="e">
        <f>VLOOKUP(B215,'[1]CT1'!$B$4:$B$93,1,FALSE)</f>
        <v>#N/A</v>
      </c>
      <c r="V215" s="168"/>
      <c r="W215" s="88" t="str">
        <f>VLOOKUP(B215,'[2]Đơn T10'!$C$193:$C$604,1,FALSE)</f>
        <v>16D210085</v>
      </c>
      <c r="X215" s="172" t="s">
        <v>1010</v>
      </c>
      <c r="Y215" s="87" t="str">
        <f>VLOOKUP(B215,'[2]Đơn T10'!$C$7:$C$620,1,FALSE)</f>
        <v>16D210085</v>
      </c>
      <c r="Z215" s="87">
        <f>VLOOKUP(B215,'[3]DS TN K52,53 T10-21'!$B$11:$D$272,3,FALSE)</f>
        <v>1</v>
      </c>
      <c r="AA215" s="87">
        <f>VLOOKUP(B215,'[3]DS TN K52,53 T10-21'!$B$11:$C$272,2,FALSE)</f>
        <v>1</v>
      </c>
    </row>
    <row r="216" spans="1:27" s="87" customFormat="1" ht="25.5" customHeight="1">
      <c r="A216" s="77">
        <f>IF(B216&lt;&gt;" ",SUBTOTAL(103,B$7:$B216))</f>
        <v>210</v>
      </c>
      <c r="B216" s="81" t="s">
        <v>904</v>
      </c>
      <c r="C216" s="82" t="s">
        <v>165</v>
      </c>
      <c r="D216" s="83" t="s">
        <v>476</v>
      </c>
      <c r="E216" s="84" t="s">
        <v>711</v>
      </c>
      <c r="F216" s="81" t="s">
        <v>38</v>
      </c>
      <c r="G216" s="81" t="s">
        <v>901</v>
      </c>
      <c r="H216" s="81" t="s">
        <v>161</v>
      </c>
      <c r="I216" s="81" t="s">
        <v>161</v>
      </c>
      <c r="J216" s="81" t="s">
        <v>161</v>
      </c>
      <c r="K216" s="95">
        <v>8.2</v>
      </c>
      <c r="L216" s="96">
        <v>112</v>
      </c>
      <c r="M216" s="96">
        <v>120</v>
      </c>
      <c r="N216" s="97">
        <v>2.89</v>
      </c>
      <c r="O216" s="96" t="s">
        <v>40</v>
      </c>
      <c r="P216" s="175" t="s">
        <v>1011</v>
      </c>
      <c r="Q216" s="85" t="s">
        <v>357</v>
      </c>
      <c r="R216" s="86" t="s">
        <v>423</v>
      </c>
      <c r="S216" s="89" t="s">
        <v>424</v>
      </c>
      <c r="T216" s="174" t="s">
        <v>1693</v>
      </c>
      <c r="U216" s="86" t="e">
        <f>VLOOKUP(B216,'[1]CT1'!$B$4:$B$93,1,FALSE)</f>
        <v>#N/A</v>
      </c>
      <c r="V216" s="168"/>
      <c r="W216" s="88" t="str">
        <f>VLOOKUP(B216,'[2]Đơn T10'!$C$193:$C$604,1,FALSE)</f>
        <v>16D210083</v>
      </c>
      <c r="X216" s="172" t="s">
        <v>1010</v>
      </c>
      <c r="Y216" s="87" t="str">
        <f>VLOOKUP(B216,'[2]Đơn T10'!$C$7:$C$620,1,FALSE)</f>
        <v>16D210083</v>
      </c>
      <c r="Z216" s="87">
        <f>VLOOKUP(B216,'[3]DS TN K52,53 T10-21'!$B$11:$D$272,3,FALSE)</f>
        <v>1</v>
      </c>
      <c r="AA216" s="87">
        <f>VLOOKUP(B216,'[3]DS TN K52,53 T10-21'!$B$11:$C$272,2,FALSE)</f>
        <v>1</v>
      </c>
    </row>
    <row r="217" spans="1:27" s="87" customFormat="1" ht="25.5" customHeight="1">
      <c r="A217" s="77">
        <f>IF(B217&lt;&gt;" ",SUBTOTAL(103,B$7:$B217))</f>
        <v>211</v>
      </c>
      <c r="B217" s="81" t="s">
        <v>905</v>
      </c>
      <c r="C217" s="82" t="s">
        <v>366</v>
      </c>
      <c r="D217" s="83" t="s">
        <v>286</v>
      </c>
      <c r="E217" s="84" t="s">
        <v>518</v>
      </c>
      <c r="F217" s="81" t="s">
        <v>38</v>
      </c>
      <c r="G217" s="81" t="s">
        <v>901</v>
      </c>
      <c r="H217" s="81" t="s">
        <v>161</v>
      </c>
      <c r="I217" s="81" t="s">
        <v>161</v>
      </c>
      <c r="J217" s="81" t="s">
        <v>161</v>
      </c>
      <c r="K217" s="95">
        <v>8.5</v>
      </c>
      <c r="L217" s="96">
        <v>112</v>
      </c>
      <c r="M217" s="96">
        <v>120</v>
      </c>
      <c r="N217" s="97">
        <v>3.41</v>
      </c>
      <c r="O217" s="96" t="s">
        <v>66</v>
      </c>
      <c r="P217" s="175" t="s">
        <v>1011</v>
      </c>
      <c r="Q217" s="85" t="s">
        <v>357</v>
      </c>
      <c r="R217" s="86" t="s">
        <v>423</v>
      </c>
      <c r="S217" s="89" t="s">
        <v>424</v>
      </c>
      <c r="T217" s="174" t="s">
        <v>1693</v>
      </c>
      <c r="U217" s="86" t="e">
        <f>VLOOKUP(B217,'[1]CT1'!$B$4:$B$93,1,FALSE)</f>
        <v>#N/A</v>
      </c>
      <c r="V217" s="168"/>
      <c r="W217" s="88" t="str">
        <f>VLOOKUP(B217,'[2]Đơn T10'!$C$193:$C$604,1,FALSE)</f>
        <v>16D210087</v>
      </c>
      <c r="X217" s="172" t="s">
        <v>1010</v>
      </c>
      <c r="Y217" s="87" t="str">
        <f>VLOOKUP(B217,'[2]Đơn T10'!$C$7:$C$620,1,FALSE)</f>
        <v>16D210087</v>
      </c>
      <c r="Z217" s="87">
        <f>VLOOKUP(B217,'[3]DS TN K52,53 T10-21'!$B$11:$D$272,3,FALSE)</f>
        <v>1</v>
      </c>
      <c r="AA217" s="87">
        <f>VLOOKUP(B217,'[3]DS TN K52,53 T10-21'!$B$11:$C$272,2,FALSE)</f>
        <v>1</v>
      </c>
    </row>
    <row r="218" spans="1:27" s="87" customFormat="1" ht="25.5" customHeight="1">
      <c r="A218" s="77">
        <f>IF(B218&lt;&gt;" ",SUBTOTAL(103,B$7:$B218))</f>
        <v>212</v>
      </c>
      <c r="B218" s="81" t="s">
        <v>906</v>
      </c>
      <c r="C218" s="82" t="s">
        <v>907</v>
      </c>
      <c r="D218" s="83" t="s">
        <v>54</v>
      </c>
      <c r="E218" s="84" t="s">
        <v>908</v>
      </c>
      <c r="F218" s="81" t="s">
        <v>38</v>
      </c>
      <c r="G218" s="81" t="s">
        <v>901</v>
      </c>
      <c r="H218" s="81" t="s">
        <v>161</v>
      </c>
      <c r="I218" s="81" t="s">
        <v>161</v>
      </c>
      <c r="J218" s="81" t="s">
        <v>161</v>
      </c>
      <c r="K218" s="95">
        <v>8.3</v>
      </c>
      <c r="L218" s="96">
        <v>112</v>
      </c>
      <c r="M218" s="96">
        <v>120</v>
      </c>
      <c r="N218" s="97">
        <v>2.7</v>
      </c>
      <c r="O218" s="96" t="s">
        <v>40</v>
      </c>
      <c r="P218" s="175" t="s">
        <v>1011</v>
      </c>
      <c r="Q218" s="85" t="s">
        <v>357</v>
      </c>
      <c r="R218" s="86" t="s">
        <v>423</v>
      </c>
      <c r="S218" s="89" t="s">
        <v>424</v>
      </c>
      <c r="T218" s="174" t="s">
        <v>1693</v>
      </c>
      <c r="U218" s="86" t="e">
        <f>VLOOKUP(B218,'[1]CT1'!$B$4:$B$93,1,FALSE)</f>
        <v>#N/A</v>
      </c>
      <c r="V218" s="168"/>
      <c r="W218" s="88" t="str">
        <f>VLOOKUP(B218,'[2]Đơn T10'!$C$193:$C$604,1,FALSE)</f>
        <v>16D210098</v>
      </c>
      <c r="X218" s="172" t="s">
        <v>1010</v>
      </c>
      <c r="Y218" s="87" t="str">
        <f>VLOOKUP(B218,'[2]Đơn T10'!$C$7:$C$620,1,FALSE)</f>
        <v>16D210098</v>
      </c>
      <c r="Z218" s="87">
        <f>VLOOKUP(B218,'[3]DS TN K52,53 T10-21'!$B$11:$D$272,3,FALSE)</f>
        <v>1</v>
      </c>
      <c r="AA218" s="87">
        <f>VLOOKUP(B218,'[3]DS TN K52,53 T10-21'!$B$11:$C$272,2,FALSE)</f>
        <v>1</v>
      </c>
    </row>
    <row r="219" spans="1:27" s="87" customFormat="1" ht="25.5" customHeight="1">
      <c r="A219" s="77">
        <f>IF(B219&lt;&gt;" ",SUBTOTAL(103,B$7:$B219))</f>
        <v>213</v>
      </c>
      <c r="B219" s="81" t="s">
        <v>909</v>
      </c>
      <c r="C219" s="82" t="s">
        <v>910</v>
      </c>
      <c r="D219" s="83" t="s">
        <v>360</v>
      </c>
      <c r="E219" s="84" t="s">
        <v>581</v>
      </c>
      <c r="F219" s="81" t="s">
        <v>38</v>
      </c>
      <c r="G219" s="81" t="s">
        <v>901</v>
      </c>
      <c r="H219" s="81" t="s">
        <v>161</v>
      </c>
      <c r="I219" s="81" t="s">
        <v>161</v>
      </c>
      <c r="J219" s="81" t="s">
        <v>161</v>
      </c>
      <c r="K219" s="95">
        <v>8.5</v>
      </c>
      <c r="L219" s="96">
        <v>112</v>
      </c>
      <c r="M219" s="96">
        <v>120</v>
      </c>
      <c r="N219" s="97">
        <v>2.75</v>
      </c>
      <c r="O219" s="96" t="s">
        <v>40</v>
      </c>
      <c r="P219" s="175" t="s">
        <v>1011</v>
      </c>
      <c r="Q219" s="85" t="s">
        <v>357</v>
      </c>
      <c r="R219" s="86" t="s">
        <v>423</v>
      </c>
      <c r="S219" s="89" t="s">
        <v>424</v>
      </c>
      <c r="T219" s="174" t="s">
        <v>1693</v>
      </c>
      <c r="U219" s="86" t="e">
        <f>VLOOKUP(B219,'[1]CT1'!$B$4:$B$93,1,FALSE)</f>
        <v>#N/A</v>
      </c>
      <c r="V219" s="168"/>
      <c r="W219" s="88" t="str">
        <f>VLOOKUP(B219,'[2]Đơn T10'!$C$193:$C$604,1,FALSE)</f>
        <v>16D210100</v>
      </c>
      <c r="X219" s="172" t="s">
        <v>1010</v>
      </c>
      <c r="Y219" s="87" t="str">
        <f>VLOOKUP(B219,'[2]Đơn T10'!$C$7:$C$620,1,FALSE)</f>
        <v>16D210100</v>
      </c>
      <c r="Z219" s="87">
        <f>VLOOKUP(B219,'[3]DS TN K52,53 T10-21'!$B$11:$D$272,3,FALSE)</f>
        <v>1</v>
      </c>
      <c r="AA219" s="87">
        <f>VLOOKUP(B219,'[3]DS TN K52,53 T10-21'!$B$11:$C$272,2,FALSE)</f>
        <v>1</v>
      </c>
    </row>
    <row r="220" spans="1:27" s="87" customFormat="1" ht="25.5" customHeight="1">
      <c r="A220" s="77">
        <f>IF(B220&lt;&gt;" ",SUBTOTAL(103,B$7:$B220))</f>
        <v>214</v>
      </c>
      <c r="B220" s="81" t="s">
        <v>911</v>
      </c>
      <c r="C220" s="82" t="s">
        <v>377</v>
      </c>
      <c r="D220" s="83" t="s">
        <v>912</v>
      </c>
      <c r="E220" s="84" t="s">
        <v>913</v>
      </c>
      <c r="F220" s="81" t="s">
        <v>38</v>
      </c>
      <c r="G220" s="81" t="s">
        <v>901</v>
      </c>
      <c r="H220" s="81" t="s">
        <v>161</v>
      </c>
      <c r="I220" s="81" t="s">
        <v>161</v>
      </c>
      <c r="J220" s="81" t="s">
        <v>161</v>
      </c>
      <c r="K220" s="95">
        <v>8.5</v>
      </c>
      <c r="L220" s="96">
        <v>112</v>
      </c>
      <c r="M220" s="96">
        <v>120</v>
      </c>
      <c r="N220" s="97">
        <v>2.72</v>
      </c>
      <c r="O220" s="96" t="s">
        <v>40</v>
      </c>
      <c r="P220" s="175" t="s">
        <v>1011</v>
      </c>
      <c r="Q220" s="85" t="s">
        <v>357</v>
      </c>
      <c r="R220" s="86" t="s">
        <v>423</v>
      </c>
      <c r="S220" s="89" t="s">
        <v>424</v>
      </c>
      <c r="T220" s="174" t="s">
        <v>1693</v>
      </c>
      <c r="U220" s="86" t="e">
        <f>VLOOKUP(B220,'[1]CT1'!$B$4:$B$93,1,FALSE)</f>
        <v>#N/A</v>
      </c>
      <c r="V220" s="168"/>
      <c r="W220" s="88" t="str">
        <f>VLOOKUP(B220,'[2]Đơn T10'!$C$193:$C$604,1,FALSE)</f>
        <v>16D210102</v>
      </c>
      <c r="X220" s="172" t="s">
        <v>1010</v>
      </c>
      <c r="Y220" s="87" t="str">
        <f>VLOOKUP(B220,'[2]Đơn T10'!$C$7:$C$620,1,FALSE)</f>
        <v>16D210102</v>
      </c>
      <c r="Z220" s="87">
        <f>VLOOKUP(B220,'[3]DS TN K52,53 T10-21'!$B$11:$D$272,3,FALSE)</f>
        <v>1</v>
      </c>
      <c r="AA220" s="87">
        <f>VLOOKUP(B220,'[3]DS TN K52,53 T10-21'!$B$11:$C$272,2,FALSE)</f>
        <v>1</v>
      </c>
    </row>
    <row r="221" spans="1:27" s="87" customFormat="1" ht="25.5" customHeight="1">
      <c r="A221" s="77">
        <f>IF(B221&lt;&gt;" ",SUBTOTAL(103,B$7:$B221))</f>
        <v>215</v>
      </c>
      <c r="B221" s="81" t="s">
        <v>914</v>
      </c>
      <c r="C221" s="82" t="s">
        <v>53</v>
      </c>
      <c r="D221" s="83" t="s">
        <v>63</v>
      </c>
      <c r="E221" s="84" t="s">
        <v>259</v>
      </c>
      <c r="F221" s="81" t="s">
        <v>38</v>
      </c>
      <c r="G221" s="81" t="s">
        <v>901</v>
      </c>
      <c r="H221" s="81" t="s">
        <v>161</v>
      </c>
      <c r="I221" s="81" t="s">
        <v>161</v>
      </c>
      <c r="J221" s="81" t="s">
        <v>161</v>
      </c>
      <c r="K221" s="95">
        <v>8.5</v>
      </c>
      <c r="L221" s="96">
        <v>112</v>
      </c>
      <c r="M221" s="96">
        <v>120</v>
      </c>
      <c r="N221" s="97">
        <v>2.87</v>
      </c>
      <c r="O221" s="96" t="s">
        <v>40</v>
      </c>
      <c r="P221" s="175" t="s">
        <v>1011</v>
      </c>
      <c r="Q221" s="85" t="s">
        <v>357</v>
      </c>
      <c r="R221" s="86" t="s">
        <v>423</v>
      </c>
      <c r="S221" s="89" t="s">
        <v>430</v>
      </c>
      <c r="T221" s="174" t="s">
        <v>1693</v>
      </c>
      <c r="U221" s="86" t="e">
        <f>VLOOKUP(B221,'[1]CT1'!$B$4:$B$93,1,FALSE)</f>
        <v>#N/A</v>
      </c>
      <c r="V221" s="168"/>
      <c r="W221" s="88" t="str">
        <f>VLOOKUP(B221,'[2]Đơn T10'!$C$193:$C$604,1,FALSE)</f>
        <v>15D210108</v>
      </c>
      <c r="X221" s="172" t="s">
        <v>1010</v>
      </c>
      <c r="Y221" s="87" t="str">
        <f>VLOOKUP(B221,'[2]Đơn T10'!$C$7:$C$620,1,FALSE)</f>
        <v>15D210108</v>
      </c>
      <c r="Z221" s="87">
        <f>VLOOKUP(B221,'[3]DS TN K52,53 T10-21'!$B$11:$D$272,3,FALSE)</f>
        <v>1</v>
      </c>
      <c r="AA221" s="87">
        <f>VLOOKUP(B221,'[3]DS TN K52,53 T10-21'!$B$11:$C$272,2,FALSE)</f>
        <v>1</v>
      </c>
    </row>
    <row r="222" spans="1:27" s="87" customFormat="1" ht="25.5" customHeight="1">
      <c r="A222" s="77">
        <f>IF(B222&lt;&gt;" ",SUBTOTAL(103,B$7:$B222))</f>
        <v>216</v>
      </c>
      <c r="B222" s="81" t="s">
        <v>915</v>
      </c>
      <c r="C222" s="82" t="s">
        <v>124</v>
      </c>
      <c r="D222" s="83" t="s">
        <v>472</v>
      </c>
      <c r="E222" s="84" t="s">
        <v>916</v>
      </c>
      <c r="F222" s="81" t="s">
        <v>38</v>
      </c>
      <c r="G222" s="81" t="s">
        <v>901</v>
      </c>
      <c r="H222" s="81" t="s">
        <v>161</v>
      </c>
      <c r="I222" s="81" t="s">
        <v>161</v>
      </c>
      <c r="J222" s="81" t="s">
        <v>161</v>
      </c>
      <c r="K222" s="95">
        <v>8.2</v>
      </c>
      <c r="L222" s="96">
        <v>112</v>
      </c>
      <c r="M222" s="96">
        <v>120</v>
      </c>
      <c r="N222" s="97">
        <v>2.88</v>
      </c>
      <c r="O222" s="96" t="s">
        <v>40</v>
      </c>
      <c r="P222" s="175" t="s">
        <v>1011</v>
      </c>
      <c r="Q222" s="85" t="s">
        <v>357</v>
      </c>
      <c r="R222" s="86" t="s">
        <v>423</v>
      </c>
      <c r="S222" s="89" t="s">
        <v>424</v>
      </c>
      <c r="T222" s="174" t="s">
        <v>1693</v>
      </c>
      <c r="U222" s="86" t="e">
        <f>VLOOKUP(B222,'[1]CT1'!$B$4:$B$93,1,FALSE)</f>
        <v>#N/A</v>
      </c>
      <c r="V222" s="168"/>
      <c r="W222" s="88" t="str">
        <f>VLOOKUP(B222,'[2]Đơn T10'!$C$193:$C$604,1,FALSE)</f>
        <v>16D210116</v>
      </c>
      <c r="X222" s="172" t="s">
        <v>1010</v>
      </c>
      <c r="Y222" s="87" t="str">
        <f>VLOOKUP(B222,'[2]Đơn T10'!$C$7:$C$620,1,FALSE)</f>
        <v>16D210116</v>
      </c>
      <c r="Z222" s="87">
        <f>VLOOKUP(B222,'[3]DS TN K52,53 T10-21'!$B$11:$D$272,3,FALSE)</f>
        <v>1</v>
      </c>
      <c r="AA222" s="87">
        <f>VLOOKUP(B222,'[3]DS TN K52,53 T10-21'!$B$11:$C$272,2,FALSE)</f>
        <v>1</v>
      </c>
    </row>
    <row r="223" spans="1:27" s="87" customFormat="1" ht="25.5" customHeight="1">
      <c r="A223" s="77">
        <f>IF(B223&lt;&gt;" ",SUBTOTAL(103,B$7:$B223))</f>
        <v>217</v>
      </c>
      <c r="B223" s="81" t="s">
        <v>917</v>
      </c>
      <c r="C223" s="82" t="s">
        <v>918</v>
      </c>
      <c r="D223" s="83" t="s">
        <v>365</v>
      </c>
      <c r="E223" s="84" t="s">
        <v>576</v>
      </c>
      <c r="F223" s="81" t="s">
        <v>38</v>
      </c>
      <c r="G223" s="81" t="s">
        <v>901</v>
      </c>
      <c r="H223" s="81" t="s">
        <v>161</v>
      </c>
      <c r="I223" s="81" t="s">
        <v>161</v>
      </c>
      <c r="J223" s="81" t="s">
        <v>161</v>
      </c>
      <c r="K223" s="95">
        <v>9</v>
      </c>
      <c r="L223" s="96">
        <v>112</v>
      </c>
      <c r="M223" s="96">
        <v>120</v>
      </c>
      <c r="N223" s="97">
        <v>3.32</v>
      </c>
      <c r="O223" s="96" t="s">
        <v>66</v>
      </c>
      <c r="P223" s="175" t="s">
        <v>1011</v>
      </c>
      <c r="Q223" s="85" t="s">
        <v>357</v>
      </c>
      <c r="R223" s="86" t="s">
        <v>423</v>
      </c>
      <c r="S223" s="89" t="s">
        <v>424</v>
      </c>
      <c r="T223" s="174" t="s">
        <v>1693</v>
      </c>
      <c r="U223" s="86" t="e">
        <f>VLOOKUP(B223,'[1]CT1'!$B$4:$B$93,1,FALSE)</f>
        <v>#N/A</v>
      </c>
      <c r="V223" s="168"/>
      <c r="W223" s="88" t="str">
        <f>VLOOKUP(B223,'[2]Đơn T10'!$C$193:$C$604,1,FALSE)</f>
        <v>16D210120</v>
      </c>
      <c r="X223" s="172" t="s">
        <v>1010</v>
      </c>
      <c r="Y223" s="87" t="str">
        <f>VLOOKUP(B223,'[2]Đơn T10'!$C$7:$C$620,1,FALSE)</f>
        <v>16D210120</v>
      </c>
      <c r="Z223" s="87">
        <f>VLOOKUP(B223,'[3]DS TN K52,53 T10-21'!$B$11:$D$272,3,FALSE)</f>
        <v>1</v>
      </c>
      <c r="AA223" s="87">
        <f>VLOOKUP(B223,'[3]DS TN K52,53 T10-21'!$B$11:$C$272,2,FALSE)</f>
        <v>1</v>
      </c>
    </row>
    <row r="224" spans="1:27" s="87" customFormat="1" ht="25.5" customHeight="1">
      <c r="A224" s="77">
        <f>IF(B224&lt;&gt;" ",SUBTOTAL(103,B$7:$B224))</f>
        <v>218</v>
      </c>
      <c r="B224" s="81" t="s">
        <v>920</v>
      </c>
      <c r="C224" s="82" t="s">
        <v>921</v>
      </c>
      <c r="D224" s="83" t="s">
        <v>111</v>
      </c>
      <c r="E224" s="84" t="s">
        <v>922</v>
      </c>
      <c r="F224" s="81" t="s">
        <v>72</v>
      </c>
      <c r="G224" s="81" t="s">
        <v>919</v>
      </c>
      <c r="H224" s="81" t="s">
        <v>161</v>
      </c>
      <c r="I224" s="81" t="s">
        <v>161</v>
      </c>
      <c r="J224" s="81" t="s">
        <v>161</v>
      </c>
      <c r="K224" s="95">
        <v>9.2</v>
      </c>
      <c r="L224" s="96">
        <v>112</v>
      </c>
      <c r="M224" s="96">
        <v>120</v>
      </c>
      <c r="N224" s="97">
        <v>2.86</v>
      </c>
      <c r="O224" s="96" t="s">
        <v>40</v>
      </c>
      <c r="P224" s="175" t="s">
        <v>1011</v>
      </c>
      <c r="Q224" s="85" t="s">
        <v>357</v>
      </c>
      <c r="R224" s="86" t="s">
        <v>423</v>
      </c>
      <c r="S224" s="89" t="s">
        <v>424</v>
      </c>
      <c r="T224" s="174" t="s">
        <v>1693</v>
      </c>
      <c r="U224" s="86" t="e">
        <f>VLOOKUP(B224,'[1]CT1'!$B$4:$B$93,1,FALSE)</f>
        <v>#N/A</v>
      </c>
      <c r="V224" s="168"/>
      <c r="W224" s="88" t="str">
        <f>VLOOKUP(B224,'[2]Đơn T10'!$C$193:$C$604,1,FALSE)</f>
        <v>16D210146</v>
      </c>
      <c r="X224" s="172" t="s">
        <v>1010</v>
      </c>
      <c r="Y224" s="87" t="str">
        <f>VLOOKUP(B224,'[2]Đơn T10'!$C$7:$C$620,1,FALSE)</f>
        <v>16D210146</v>
      </c>
      <c r="Z224" s="87">
        <f>VLOOKUP(B224,'[3]DS TN K52,53 T10-21'!$B$11:$D$272,3,FALSE)</f>
        <v>1</v>
      </c>
      <c r="AA224" s="87">
        <f>VLOOKUP(B224,'[3]DS TN K52,53 T10-21'!$B$11:$C$272,2,FALSE)</f>
        <v>1</v>
      </c>
    </row>
    <row r="225" spans="1:27" s="87" customFormat="1" ht="25.5" customHeight="1">
      <c r="A225" s="77">
        <f>IF(B225&lt;&gt;" ",SUBTOTAL(103,B$7:$B225))</f>
        <v>219</v>
      </c>
      <c r="B225" s="81" t="s">
        <v>923</v>
      </c>
      <c r="C225" s="82" t="s">
        <v>53</v>
      </c>
      <c r="D225" s="83" t="s">
        <v>223</v>
      </c>
      <c r="E225" s="84" t="s">
        <v>713</v>
      </c>
      <c r="F225" s="81" t="s">
        <v>38</v>
      </c>
      <c r="G225" s="81" t="s">
        <v>919</v>
      </c>
      <c r="H225" s="81" t="s">
        <v>161</v>
      </c>
      <c r="I225" s="81" t="s">
        <v>161</v>
      </c>
      <c r="J225" s="81" t="s">
        <v>161</v>
      </c>
      <c r="K225" s="95">
        <v>8.5</v>
      </c>
      <c r="L225" s="96">
        <v>112</v>
      </c>
      <c r="M225" s="96">
        <v>120</v>
      </c>
      <c r="N225" s="97">
        <v>2.76</v>
      </c>
      <c r="O225" s="96" t="s">
        <v>40</v>
      </c>
      <c r="P225" s="175" t="s">
        <v>1011</v>
      </c>
      <c r="Q225" s="85" t="s">
        <v>357</v>
      </c>
      <c r="R225" s="86" t="s">
        <v>423</v>
      </c>
      <c r="S225" s="89" t="s">
        <v>424</v>
      </c>
      <c r="T225" s="174" t="s">
        <v>1693</v>
      </c>
      <c r="U225" s="86" t="e">
        <f>VLOOKUP(B225,'[1]CT1'!$B$4:$B$93,1,FALSE)</f>
        <v>#N/A</v>
      </c>
      <c r="V225" s="168"/>
      <c r="W225" s="88" t="str">
        <f>VLOOKUP(B225,'[2]Đơn T10'!$C$193:$C$604,1,FALSE)</f>
        <v>16D210145</v>
      </c>
      <c r="X225" s="172" t="s">
        <v>1010</v>
      </c>
      <c r="Y225" s="87" t="str">
        <f>VLOOKUP(B225,'[2]Đơn T10'!$C$7:$C$620,1,FALSE)</f>
        <v>16D210145</v>
      </c>
      <c r="Z225" s="87">
        <f>VLOOKUP(B225,'[3]DS TN K52,53 T10-21'!$B$11:$D$272,3,FALSE)</f>
        <v>1</v>
      </c>
      <c r="AA225" s="87">
        <f>VLOOKUP(B225,'[3]DS TN K52,53 T10-21'!$B$11:$C$272,2,FALSE)</f>
        <v>1</v>
      </c>
    </row>
    <row r="226" spans="1:27" s="87" customFormat="1" ht="25.5" customHeight="1">
      <c r="A226" s="77">
        <f>IF(B226&lt;&gt;" ",SUBTOTAL(103,B$7:$B226))</f>
        <v>220</v>
      </c>
      <c r="B226" s="81" t="s">
        <v>924</v>
      </c>
      <c r="C226" s="82" t="s">
        <v>925</v>
      </c>
      <c r="D226" s="83" t="s">
        <v>384</v>
      </c>
      <c r="E226" s="84" t="s">
        <v>926</v>
      </c>
      <c r="F226" s="81" t="s">
        <v>72</v>
      </c>
      <c r="G226" s="81" t="s">
        <v>919</v>
      </c>
      <c r="H226" s="81" t="s">
        <v>161</v>
      </c>
      <c r="I226" s="81" t="s">
        <v>161</v>
      </c>
      <c r="J226" s="81" t="s">
        <v>161</v>
      </c>
      <c r="K226" s="95">
        <v>8.8</v>
      </c>
      <c r="L226" s="96">
        <v>112</v>
      </c>
      <c r="M226" s="96">
        <v>120</v>
      </c>
      <c r="N226" s="97">
        <v>2.69</v>
      </c>
      <c r="O226" s="96" t="s">
        <v>40</v>
      </c>
      <c r="P226" s="175" t="s">
        <v>1011</v>
      </c>
      <c r="Q226" s="85" t="s">
        <v>357</v>
      </c>
      <c r="R226" s="86" t="s">
        <v>423</v>
      </c>
      <c r="S226" s="89" t="s">
        <v>424</v>
      </c>
      <c r="T226" s="174" t="s">
        <v>1693</v>
      </c>
      <c r="U226" s="86" t="e">
        <f>VLOOKUP(B226,'[1]CT1'!$B$4:$B$93,1,FALSE)</f>
        <v>#N/A</v>
      </c>
      <c r="V226" s="168"/>
      <c r="W226" s="88" t="str">
        <f>VLOOKUP(B226,'[2]Đơn T10'!$C$193:$C$604,1,FALSE)</f>
        <v>16D210154</v>
      </c>
      <c r="X226" s="172" t="s">
        <v>1010</v>
      </c>
      <c r="Y226" s="87" t="str">
        <f>VLOOKUP(B226,'[2]Đơn T10'!$C$7:$C$620,1,FALSE)</f>
        <v>16D210154</v>
      </c>
      <c r="Z226" s="87">
        <f>VLOOKUP(B226,'[3]DS TN K52,53 T10-21'!$B$11:$D$272,3,FALSE)</f>
        <v>1</v>
      </c>
      <c r="AA226" s="87">
        <f>VLOOKUP(B226,'[3]DS TN K52,53 T10-21'!$B$11:$C$272,2,FALSE)</f>
        <v>1</v>
      </c>
    </row>
    <row r="227" spans="1:27" s="87" customFormat="1" ht="25.5" customHeight="1">
      <c r="A227" s="77">
        <f>IF(B227&lt;&gt;" ",SUBTOTAL(103,B$7:$B227))</f>
        <v>221</v>
      </c>
      <c r="B227" s="81" t="s">
        <v>927</v>
      </c>
      <c r="C227" s="82" t="s">
        <v>35</v>
      </c>
      <c r="D227" s="83" t="s">
        <v>45</v>
      </c>
      <c r="E227" s="84" t="s">
        <v>69</v>
      </c>
      <c r="F227" s="81" t="s">
        <v>38</v>
      </c>
      <c r="G227" s="81" t="s">
        <v>919</v>
      </c>
      <c r="H227" s="81" t="s">
        <v>161</v>
      </c>
      <c r="I227" s="81" t="s">
        <v>161</v>
      </c>
      <c r="J227" s="81" t="s">
        <v>161</v>
      </c>
      <c r="K227" s="95">
        <v>8.3</v>
      </c>
      <c r="L227" s="96">
        <v>112</v>
      </c>
      <c r="M227" s="96">
        <v>120</v>
      </c>
      <c r="N227" s="97">
        <v>3.1</v>
      </c>
      <c r="O227" s="96" t="s">
        <v>40</v>
      </c>
      <c r="P227" s="175" t="s">
        <v>1011</v>
      </c>
      <c r="Q227" s="85" t="s">
        <v>357</v>
      </c>
      <c r="R227" s="86" t="s">
        <v>423</v>
      </c>
      <c r="S227" s="89" t="s">
        <v>424</v>
      </c>
      <c r="T227" s="174" t="s">
        <v>1693</v>
      </c>
      <c r="U227" s="86" t="e">
        <f>VLOOKUP(B227,'[1]CT1'!$B$4:$B$93,1,FALSE)</f>
        <v>#N/A</v>
      </c>
      <c r="V227" s="168"/>
      <c r="W227" s="88" t="str">
        <f>VLOOKUP(B227,'[2]Đơn T10'!$C$193:$C$604,1,FALSE)</f>
        <v>16D210161</v>
      </c>
      <c r="X227" s="172" t="s">
        <v>1010</v>
      </c>
      <c r="Y227" s="87" t="str">
        <f>VLOOKUP(B227,'[2]Đơn T10'!$C$7:$C$620,1,FALSE)</f>
        <v>16D210161</v>
      </c>
      <c r="Z227" s="87">
        <f>VLOOKUP(B227,'[3]DS TN K52,53 T10-21'!$B$11:$D$272,3,FALSE)</f>
        <v>1</v>
      </c>
      <c r="AA227" s="87">
        <f>VLOOKUP(B227,'[3]DS TN K52,53 T10-21'!$B$11:$C$272,2,FALSE)</f>
        <v>1</v>
      </c>
    </row>
    <row r="228" spans="1:27" s="87" customFormat="1" ht="25.5" customHeight="1">
      <c r="A228" s="77">
        <f>IF(B228&lt;&gt;" ",SUBTOTAL(103,B$7:$B228))</f>
        <v>222</v>
      </c>
      <c r="B228" s="81" t="s">
        <v>928</v>
      </c>
      <c r="C228" s="82" t="s">
        <v>194</v>
      </c>
      <c r="D228" s="83" t="s">
        <v>195</v>
      </c>
      <c r="E228" s="84" t="s">
        <v>46</v>
      </c>
      <c r="F228" s="81" t="s">
        <v>38</v>
      </c>
      <c r="G228" s="81" t="s">
        <v>919</v>
      </c>
      <c r="H228" s="81" t="s">
        <v>161</v>
      </c>
      <c r="I228" s="81" t="s">
        <v>161</v>
      </c>
      <c r="J228" s="81" t="s">
        <v>161</v>
      </c>
      <c r="K228" s="95">
        <v>8.6</v>
      </c>
      <c r="L228" s="96">
        <v>112</v>
      </c>
      <c r="M228" s="96">
        <v>120</v>
      </c>
      <c r="N228" s="97">
        <v>3.67</v>
      </c>
      <c r="O228" s="96" t="s">
        <v>939</v>
      </c>
      <c r="P228" s="175" t="s">
        <v>1011</v>
      </c>
      <c r="Q228" s="85" t="s">
        <v>357</v>
      </c>
      <c r="R228" s="86" t="s">
        <v>423</v>
      </c>
      <c r="S228" s="89" t="s">
        <v>424</v>
      </c>
      <c r="T228" s="174" t="s">
        <v>1693</v>
      </c>
      <c r="U228" s="86" t="e">
        <f>VLOOKUP(B228,'[1]CT1'!$B$4:$B$93,1,FALSE)</f>
        <v>#N/A</v>
      </c>
      <c r="V228" s="168"/>
      <c r="W228" s="88" t="str">
        <f>VLOOKUP(B228,'[2]Đơn T10'!$C$193:$C$604,1,FALSE)</f>
        <v>16D210163</v>
      </c>
      <c r="X228" s="172" t="s">
        <v>1010</v>
      </c>
      <c r="Y228" s="87" t="str">
        <f>VLOOKUP(B228,'[2]Đơn T10'!$C$7:$C$620,1,FALSE)</f>
        <v>16D210163</v>
      </c>
      <c r="Z228" s="87">
        <f>VLOOKUP(B228,'[3]DS TN K52,53 T10-21'!$B$11:$D$272,3,FALSE)</f>
        <v>1</v>
      </c>
      <c r="AA228" s="87">
        <f>VLOOKUP(B228,'[3]DS TN K52,53 T10-21'!$B$11:$C$272,2,FALSE)</f>
        <v>1</v>
      </c>
    </row>
    <row r="229" spans="1:25" s="87" customFormat="1" ht="25.5" customHeight="1">
      <c r="A229" s="77">
        <f>IF(B229&lt;&gt;" ",SUBTOTAL(103,B$7:$B229))</f>
        <v>223</v>
      </c>
      <c r="B229" s="81" t="s">
        <v>1708</v>
      </c>
      <c r="C229" s="82" t="s">
        <v>53</v>
      </c>
      <c r="D229" s="83" t="s">
        <v>369</v>
      </c>
      <c r="E229" s="84" t="s">
        <v>1709</v>
      </c>
      <c r="F229" s="81" t="s">
        <v>38</v>
      </c>
      <c r="G229" s="81" t="s">
        <v>919</v>
      </c>
      <c r="H229" s="81" t="s">
        <v>161</v>
      </c>
      <c r="I229" s="81" t="s">
        <v>161</v>
      </c>
      <c r="J229" s="81" t="s">
        <v>161</v>
      </c>
      <c r="K229" s="95">
        <v>8.5</v>
      </c>
      <c r="L229" s="96">
        <v>112</v>
      </c>
      <c r="M229" s="96">
        <v>120</v>
      </c>
      <c r="N229" s="97">
        <v>3.09</v>
      </c>
      <c r="O229" s="96" t="s">
        <v>40</v>
      </c>
      <c r="P229" s="175" t="s">
        <v>1011</v>
      </c>
      <c r="Q229" s="85" t="s">
        <v>357</v>
      </c>
      <c r="R229" s="86" t="s">
        <v>423</v>
      </c>
      <c r="S229" s="89" t="s">
        <v>424</v>
      </c>
      <c r="T229" s="174" t="s">
        <v>1693</v>
      </c>
      <c r="U229" s="86" t="e">
        <f>VLOOKUP(B229,'[1]CT1'!$B$4:$B$93,1,FALSE)</f>
        <v>#N/A</v>
      </c>
      <c r="V229" s="168"/>
      <c r="W229" s="88"/>
      <c r="X229" s="172" t="s">
        <v>1010</v>
      </c>
      <c r="Y229" s="87" t="str">
        <f>VLOOKUP(B229,'[2]Đơn T10'!$C$7:$C$620,1,FALSE)</f>
        <v>16D210177</v>
      </c>
    </row>
    <row r="230" spans="1:27" s="87" customFormat="1" ht="25.5" customHeight="1">
      <c r="A230" s="77">
        <f>IF(B230&lt;&gt;" ",SUBTOTAL(103,B$7:$B230))</f>
        <v>224</v>
      </c>
      <c r="B230" s="81" t="s">
        <v>929</v>
      </c>
      <c r="C230" s="82" t="s">
        <v>233</v>
      </c>
      <c r="D230" s="83" t="s">
        <v>751</v>
      </c>
      <c r="E230" s="84" t="s">
        <v>930</v>
      </c>
      <c r="F230" s="81" t="s">
        <v>38</v>
      </c>
      <c r="G230" s="81" t="s">
        <v>919</v>
      </c>
      <c r="H230" s="81" t="s">
        <v>161</v>
      </c>
      <c r="I230" s="81" t="s">
        <v>161</v>
      </c>
      <c r="J230" s="81" t="s">
        <v>161</v>
      </c>
      <c r="K230" s="95">
        <v>8.7</v>
      </c>
      <c r="L230" s="96">
        <v>112</v>
      </c>
      <c r="M230" s="96">
        <v>120</v>
      </c>
      <c r="N230" s="97">
        <v>2.86</v>
      </c>
      <c r="O230" s="96" t="s">
        <v>40</v>
      </c>
      <c r="P230" s="175" t="s">
        <v>1011</v>
      </c>
      <c r="Q230" s="85" t="s">
        <v>357</v>
      </c>
      <c r="R230" s="86" t="s">
        <v>423</v>
      </c>
      <c r="S230" s="89" t="s">
        <v>424</v>
      </c>
      <c r="T230" s="174" t="s">
        <v>1693</v>
      </c>
      <c r="U230" s="86" t="e">
        <f>VLOOKUP(B230,'[1]CT1'!$B$4:$B$93,1,FALSE)</f>
        <v>#N/A</v>
      </c>
      <c r="V230" s="168"/>
      <c r="W230" s="88" t="str">
        <f>VLOOKUP(B230,'[2]Đơn T10'!$C$193:$C$604,1,FALSE)</f>
        <v>16D210180</v>
      </c>
      <c r="X230" s="172" t="s">
        <v>1010</v>
      </c>
      <c r="Y230" s="87" t="str">
        <f>VLOOKUP(B230,'[2]Đơn T10'!$C$7:$C$620,1,FALSE)</f>
        <v>16D210180</v>
      </c>
      <c r="Z230" s="87">
        <f>VLOOKUP(B230,'[3]DS TN K52,53 T10-21'!$B$11:$D$272,3,FALSE)</f>
        <v>1</v>
      </c>
      <c r="AA230" s="87">
        <f>VLOOKUP(B230,'[3]DS TN K52,53 T10-21'!$B$11:$C$272,2,FALSE)</f>
        <v>1</v>
      </c>
    </row>
    <row r="231" spans="1:27" s="87" customFormat="1" ht="25.5" customHeight="1">
      <c r="A231" s="77">
        <f>IF(B231&lt;&gt;" ",SUBTOTAL(103,B$7:$B231))</f>
        <v>225</v>
      </c>
      <c r="B231" s="81" t="s">
        <v>931</v>
      </c>
      <c r="C231" s="82" t="s">
        <v>653</v>
      </c>
      <c r="D231" s="83" t="s">
        <v>78</v>
      </c>
      <c r="E231" s="84" t="s">
        <v>784</v>
      </c>
      <c r="F231" s="81" t="s">
        <v>38</v>
      </c>
      <c r="G231" s="81" t="s">
        <v>919</v>
      </c>
      <c r="H231" s="81" t="s">
        <v>161</v>
      </c>
      <c r="I231" s="81" t="s">
        <v>161</v>
      </c>
      <c r="J231" s="81" t="s">
        <v>161</v>
      </c>
      <c r="K231" s="95">
        <v>8.3</v>
      </c>
      <c r="L231" s="96">
        <v>112</v>
      </c>
      <c r="M231" s="96">
        <v>120</v>
      </c>
      <c r="N231" s="97">
        <v>2.96</v>
      </c>
      <c r="O231" s="96" t="s">
        <v>40</v>
      </c>
      <c r="P231" s="175" t="s">
        <v>41</v>
      </c>
      <c r="Q231" s="85" t="s">
        <v>357</v>
      </c>
      <c r="R231" s="86" t="s">
        <v>423</v>
      </c>
      <c r="S231" s="89" t="s">
        <v>424</v>
      </c>
      <c r="T231" s="174" t="s">
        <v>1693</v>
      </c>
      <c r="U231" s="86" t="e">
        <f>VLOOKUP(B231,'[1]CT1'!$B$4:$B$93,1,FALSE)</f>
        <v>#N/A</v>
      </c>
      <c r="V231" s="168"/>
      <c r="W231" s="88" t="e">
        <f>VLOOKUP(B231,'[2]Đơn T10'!$C$193:$C$604,1,FALSE)</f>
        <v>#N/A</v>
      </c>
      <c r="X231" s="172"/>
      <c r="Y231" s="87" t="str">
        <f>VLOOKUP(B231,'[2]Đơn T10'!$C$7:$C$620,1,FALSE)</f>
        <v>16D210182</v>
      </c>
      <c r="Z231" s="87">
        <f>VLOOKUP(B231,'[3]DS TN K52,53 T10-21'!$B$11:$D$272,3,FALSE)</f>
        <v>1</v>
      </c>
      <c r="AA231" s="87" t="e">
        <f>VLOOKUP(B231,'[3]DS TN K52,53 T10-21'!$B$11:$C$272,2,FALSE)</f>
        <v>#REF!</v>
      </c>
    </row>
    <row r="232" spans="1:27" s="87" customFormat="1" ht="25.5" customHeight="1">
      <c r="A232" s="77">
        <f>IF(B232&lt;&gt;" ",SUBTOTAL(103,B$7:$B232))</f>
        <v>226</v>
      </c>
      <c r="B232" s="81" t="s">
        <v>932</v>
      </c>
      <c r="C232" s="82" t="s">
        <v>933</v>
      </c>
      <c r="D232" s="83" t="s">
        <v>219</v>
      </c>
      <c r="E232" s="84" t="s">
        <v>934</v>
      </c>
      <c r="F232" s="81" t="s">
        <v>38</v>
      </c>
      <c r="G232" s="81" t="s">
        <v>919</v>
      </c>
      <c r="H232" s="81" t="s">
        <v>161</v>
      </c>
      <c r="I232" s="81" t="s">
        <v>161</v>
      </c>
      <c r="J232" s="81" t="s">
        <v>161</v>
      </c>
      <c r="K232" s="95">
        <v>8.3</v>
      </c>
      <c r="L232" s="96">
        <v>112</v>
      </c>
      <c r="M232" s="96">
        <v>120</v>
      </c>
      <c r="N232" s="97">
        <v>2.92</v>
      </c>
      <c r="O232" s="96" t="s">
        <v>40</v>
      </c>
      <c r="P232" s="175" t="s">
        <v>1011</v>
      </c>
      <c r="Q232" s="85" t="s">
        <v>357</v>
      </c>
      <c r="R232" s="86" t="s">
        <v>423</v>
      </c>
      <c r="S232" s="89" t="s">
        <v>424</v>
      </c>
      <c r="T232" s="174" t="s">
        <v>1693</v>
      </c>
      <c r="U232" s="86" t="e">
        <f>VLOOKUP(B232,'[1]CT1'!$B$4:$B$93,1,FALSE)</f>
        <v>#N/A</v>
      </c>
      <c r="V232" s="168"/>
      <c r="W232" s="88" t="str">
        <f>VLOOKUP(B232,'[2]Đơn T10'!$C$193:$C$604,1,FALSE)</f>
        <v>16D210190</v>
      </c>
      <c r="X232" s="172" t="s">
        <v>1010</v>
      </c>
      <c r="Y232" s="87" t="str">
        <f>VLOOKUP(B232,'[2]Đơn T10'!$C$7:$C$620,1,FALSE)</f>
        <v>16D210190</v>
      </c>
      <c r="Z232" s="87">
        <f>VLOOKUP(B232,'[3]DS TN K52,53 T10-21'!$B$11:$D$272,3,FALSE)</f>
        <v>1</v>
      </c>
      <c r="AA232" s="87">
        <f>VLOOKUP(B232,'[3]DS TN K52,53 T10-21'!$B$11:$C$272,2,FALSE)</f>
        <v>1</v>
      </c>
    </row>
    <row r="233" spans="1:27" s="87" customFormat="1" ht="25.5" customHeight="1">
      <c r="A233" s="77">
        <f>IF(B233&lt;&gt;" ",SUBTOTAL(103,B$7:$B233))</f>
        <v>227</v>
      </c>
      <c r="B233" s="81" t="s">
        <v>935</v>
      </c>
      <c r="C233" s="82" t="s">
        <v>53</v>
      </c>
      <c r="D233" s="83" t="s">
        <v>640</v>
      </c>
      <c r="E233" s="84" t="s">
        <v>440</v>
      </c>
      <c r="F233" s="81" t="s">
        <v>38</v>
      </c>
      <c r="G233" s="81" t="s">
        <v>936</v>
      </c>
      <c r="H233" s="81" t="s">
        <v>161</v>
      </c>
      <c r="I233" s="81" t="s">
        <v>161</v>
      </c>
      <c r="J233" s="81" t="s">
        <v>161</v>
      </c>
      <c r="K233" s="95">
        <v>8.6</v>
      </c>
      <c r="L233" s="96">
        <v>112</v>
      </c>
      <c r="M233" s="96">
        <v>120</v>
      </c>
      <c r="N233" s="97">
        <v>2.47</v>
      </c>
      <c r="O233" s="96" t="s">
        <v>169</v>
      </c>
      <c r="P233" s="175" t="s">
        <v>1011</v>
      </c>
      <c r="Q233" s="85" t="s">
        <v>357</v>
      </c>
      <c r="R233" s="86" t="s">
        <v>423</v>
      </c>
      <c r="S233" s="89" t="s">
        <v>424</v>
      </c>
      <c r="T233" s="174" t="s">
        <v>1693</v>
      </c>
      <c r="U233" s="86" t="e">
        <f>VLOOKUP(B233,'[1]CT1'!$B$4:$B$93,1,FALSE)</f>
        <v>#N/A</v>
      </c>
      <c r="V233" s="168"/>
      <c r="W233" s="88" t="str">
        <f>VLOOKUP(B233,'[2]Đơn T10'!$C$193:$C$604,1,FALSE)</f>
        <v>16D210222</v>
      </c>
      <c r="X233" s="172" t="s">
        <v>1010</v>
      </c>
      <c r="Y233" s="87" t="str">
        <f>VLOOKUP(B233,'[2]Đơn T10'!$C$7:$C$620,1,FALSE)</f>
        <v>16D210222</v>
      </c>
      <c r="Z233" s="87">
        <f>VLOOKUP(B233,'[3]DS TN K52,53 T10-21'!$B$11:$D$272,3,FALSE)</f>
        <v>1</v>
      </c>
      <c r="AA233" s="87">
        <f>VLOOKUP(B233,'[3]DS TN K52,53 T10-21'!$B$11:$C$272,2,FALSE)</f>
        <v>1</v>
      </c>
    </row>
    <row r="234" spans="1:27" s="87" customFormat="1" ht="25.5" customHeight="1">
      <c r="A234" s="77">
        <f>IF(B234&lt;&gt;" ",SUBTOTAL(103,B$7:$B234))</f>
        <v>228</v>
      </c>
      <c r="B234" s="81" t="s">
        <v>937</v>
      </c>
      <c r="C234" s="82" t="s">
        <v>938</v>
      </c>
      <c r="D234" s="83" t="s">
        <v>317</v>
      </c>
      <c r="E234" s="84" t="s">
        <v>453</v>
      </c>
      <c r="F234" s="81" t="s">
        <v>38</v>
      </c>
      <c r="G234" s="81" t="s">
        <v>936</v>
      </c>
      <c r="H234" s="81" t="s">
        <v>161</v>
      </c>
      <c r="I234" s="81" t="s">
        <v>161</v>
      </c>
      <c r="J234" s="81" t="s">
        <v>161</v>
      </c>
      <c r="K234" s="95">
        <v>8.7</v>
      </c>
      <c r="L234" s="96">
        <v>112</v>
      </c>
      <c r="M234" s="96">
        <v>120</v>
      </c>
      <c r="N234" s="97">
        <v>2.44</v>
      </c>
      <c r="O234" s="96" t="s">
        <v>169</v>
      </c>
      <c r="P234" s="175" t="s">
        <v>1011</v>
      </c>
      <c r="Q234" s="85" t="s">
        <v>357</v>
      </c>
      <c r="R234" s="86" t="s">
        <v>423</v>
      </c>
      <c r="S234" s="89" t="s">
        <v>424</v>
      </c>
      <c r="T234" s="174" t="s">
        <v>1693</v>
      </c>
      <c r="U234" s="86" t="e">
        <f>VLOOKUP(B234,'[1]CT1'!$B$4:$B$93,1,FALSE)</f>
        <v>#N/A</v>
      </c>
      <c r="V234" s="168"/>
      <c r="W234" s="88" t="str">
        <f>VLOOKUP(B234,'[2]Đơn T10'!$C$193:$C$604,1,FALSE)</f>
        <v>16D210230</v>
      </c>
      <c r="X234" s="172" t="s">
        <v>1010</v>
      </c>
      <c r="Y234" s="87" t="str">
        <f>VLOOKUP(B234,'[2]Đơn T10'!$C$7:$C$620,1,FALSE)</f>
        <v>16D210230</v>
      </c>
      <c r="Z234" s="87">
        <f>VLOOKUP(B234,'[3]DS TN K52,53 T10-21'!$B$11:$D$272,3,FALSE)</f>
        <v>1</v>
      </c>
      <c r="AA234" s="87">
        <f>VLOOKUP(B234,'[3]DS TN K52,53 T10-21'!$B$11:$C$272,2,FALSE)</f>
        <v>1</v>
      </c>
    </row>
    <row r="235" spans="1:25" s="87" customFormat="1" ht="29.25" customHeight="1">
      <c r="A235" s="77">
        <f>IF(B235&lt;&gt;" ",SUBTOTAL(103,B$7:$B235))</f>
        <v>229</v>
      </c>
      <c r="B235" s="149" t="s">
        <v>1019</v>
      </c>
      <c r="C235" s="166" t="s">
        <v>1020</v>
      </c>
      <c r="D235" s="167" t="s">
        <v>72</v>
      </c>
      <c r="E235" s="148" t="s">
        <v>1021</v>
      </c>
      <c r="F235" s="149" t="s">
        <v>72</v>
      </c>
      <c r="G235" s="149" t="s">
        <v>940</v>
      </c>
      <c r="H235" s="150" t="s">
        <v>161</v>
      </c>
      <c r="I235" s="150" t="s">
        <v>161</v>
      </c>
      <c r="J235" s="150" t="s">
        <v>161</v>
      </c>
      <c r="K235" s="151">
        <v>9</v>
      </c>
      <c r="L235" s="149">
        <v>112</v>
      </c>
      <c r="M235" s="149">
        <v>120</v>
      </c>
      <c r="N235" s="152">
        <v>2.78</v>
      </c>
      <c r="O235" s="149" t="s">
        <v>40</v>
      </c>
      <c r="P235" s="176" t="s">
        <v>1022</v>
      </c>
      <c r="Q235" s="85" t="str">
        <f>MID(G235,4,1)</f>
        <v>A</v>
      </c>
      <c r="R235" s="86" t="s">
        <v>30</v>
      </c>
      <c r="S235" s="86" t="s">
        <v>31</v>
      </c>
      <c r="T235" s="174" t="s">
        <v>1692</v>
      </c>
      <c r="U235" s="86" t="e">
        <f>VLOOKUP(B235,'[1]CT1'!$B$4:$B$93,1,FALSE)</f>
        <v>#N/A</v>
      </c>
      <c r="V235" s="168"/>
      <c r="W235" s="88"/>
      <c r="X235" s="172" t="s">
        <v>1701</v>
      </c>
      <c r="Y235" s="87" t="str">
        <f>VLOOKUP(B235,'[2]Đơn T10'!$C$7:$C$620,1,FALSE)</f>
        <v>17D100026</v>
      </c>
    </row>
    <row r="236" spans="1:25" s="87" customFormat="1" ht="29.25" customHeight="1">
      <c r="A236" s="77">
        <f>IF(B236&lt;&gt;" ",SUBTOTAL(103,B$7:$B236))</f>
        <v>230</v>
      </c>
      <c r="B236" s="149" t="s">
        <v>1023</v>
      </c>
      <c r="C236" s="166" t="s">
        <v>53</v>
      </c>
      <c r="D236" s="167" t="s">
        <v>310</v>
      </c>
      <c r="E236" s="148" t="s">
        <v>1024</v>
      </c>
      <c r="F236" s="149" t="s">
        <v>38</v>
      </c>
      <c r="G236" s="149" t="s">
        <v>940</v>
      </c>
      <c r="H236" s="150" t="s">
        <v>161</v>
      </c>
      <c r="I236" s="150" t="s">
        <v>161</v>
      </c>
      <c r="J236" s="150" t="s">
        <v>161</v>
      </c>
      <c r="K236" s="151">
        <v>8.5</v>
      </c>
      <c r="L236" s="149">
        <v>112</v>
      </c>
      <c r="M236" s="149">
        <v>120</v>
      </c>
      <c r="N236" s="152">
        <v>2.76</v>
      </c>
      <c r="O236" s="149" t="s">
        <v>40</v>
      </c>
      <c r="P236" s="176" t="s">
        <v>1022</v>
      </c>
      <c r="Q236" s="85" t="str">
        <f aca="true" t="shared" si="0" ref="Q236:Q302">MID(G236,4,1)</f>
        <v>A</v>
      </c>
      <c r="R236" s="86" t="s">
        <v>30</v>
      </c>
      <c r="S236" s="86" t="s">
        <v>31</v>
      </c>
      <c r="T236" s="174" t="s">
        <v>1692</v>
      </c>
      <c r="U236" s="86" t="e">
        <f>VLOOKUP(B236,'[1]CT1'!$B$4:$B$93,1,FALSE)</f>
        <v>#N/A</v>
      </c>
      <c r="V236" s="168"/>
      <c r="W236" s="88"/>
      <c r="X236" s="172" t="s">
        <v>1701</v>
      </c>
      <c r="Y236" s="87" t="str">
        <f>VLOOKUP(B236,'[2]Đơn T10'!$C$7:$C$620,1,FALSE)</f>
        <v>17D100027</v>
      </c>
    </row>
    <row r="237" spans="1:25" s="87" customFormat="1" ht="29.25" customHeight="1">
      <c r="A237" s="77">
        <f>IF(B237&lt;&gt;" ",SUBTOTAL(103,B$7:$B237))</f>
        <v>231</v>
      </c>
      <c r="B237" s="149" t="s">
        <v>1025</v>
      </c>
      <c r="C237" s="166" t="s">
        <v>1026</v>
      </c>
      <c r="D237" s="167" t="s">
        <v>365</v>
      </c>
      <c r="E237" s="148" t="s">
        <v>1027</v>
      </c>
      <c r="F237" s="149" t="s">
        <v>38</v>
      </c>
      <c r="G237" s="149" t="s">
        <v>940</v>
      </c>
      <c r="H237" s="150" t="s">
        <v>161</v>
      </c>
      <c r="I237" s="150" t="s">
        <v>161</v>
      </c>
      <c r="J237" s="150" t="s">
        <v>161</v>
      </c>
      <c r="K237" s="151">
        <v>9.3</v>
      </c>
      <c r="L237" s="149">
        <v>112</v>
      </c>
      <c r="M237" s="149">
        <v>120</v>
      </c>
      <c r="N237" s="152">
        <v>2.95</v>
      </c>
      <c r="O237" s="149" t="s">
        <v>40</v>
      </c>
      <c r="P237" s="176" t="s">
        <v>1022</v>
      </c>
      <c r="Q237" s="85" t="str">
        <f t="shared" si="0"/>
        <v>A</v>
      </c>
      <c r="R237" s="86" t="s">
        <v>30</v>
      </c>
      <c r="S237" s="86" t="s">
        <v>31</v>
      </c>
      <c r="T237" s="174" t="s">
        <v>1692</v>
      </c>
      <c r="U237" s="86" t="e">
        <f>VLOOKUP(B237,'[1]CT1'!$B$4:$B$93,1,FALSE)</f>
        <v>#N/A</v>
      </c>
      <c r="V237" s="168"/>
      <c r="W237" s="88"/>
      <c r="X237" s="172" t="s">
        <v>1701</v>
      </c>
      <c r="Y237" s="87" t="str">
        <f>VLOOKUP(B237,'[2]Đơn T10'!$C$7:$C$620,1,FALSE)</f>
        <v>17D100042</v>
      </c>
    </row>
    <row r="238" spans="1:25" s="87" customFormat="1" ht="29.25" customHeight="1">
      <c r="A238" s="77">
        <f>IF(B238&lt;&gt;" ",SUBTOTAL(103,B$7:$B238))</f>
        <v>232</v>
      </c>
      <c r="B238" s="149" t="s">
        <v>1028</v>
      </c>
      <c r="C238" s="166" t="s">
        <v>1029</v>
      </c>
      <c r="D238" s="167" t="s">
        <v>868</v>
      </c>
      <c r="E238" s="148" t="s">
        <v>1030</v>
      </c>
      <c r="F238" s="149" t="s">
        <v>38</v>
      </c>
      <c r="G238" s="149" t="s">
        <v>1031</v>
      </c>
      <c r="H238" s="150" t="s">
        <v>161</v>
      </c>
      <c r="I238" s="150" t="s">
        <v>161</v>
      </c>
      <c r="J238" s="150" t="s">
        <v>161</v>
      </c>
      <c r="K238" s="151">
        <v>8.5</v>
      </c>
      <c r="L238" s="149">
        <v>112</v>
      </c>
      <c r="M238" s="149">
        <v>120</v>
      </c>
      <c r="N238" s="152">
        <v>2.99</v>
      </c>
      <c r="O238" s="149" t="s">
        <v>40</v>
      </c>
      <c r="P238" s="176" t="s">
        <v>1022</v>
      </c>
      <c r="Q238" s="85" t="str">
        <f t="shared" si="0"/>
        <v>A</v>
      </c>
      <c r="R238" s="86" t="s">
        <v>30</v>
      </c>
      <c r="S238" s="86" t="s">
        <v>31</v>
      </c>
      <c r="T238" s="174" t="s">
        <v>1692</v>
      </c>
      <c r="U238" s="86" t="e">
        <f>VLOOKUP(B238,'[1]CT1'!$B$4:$B$93,1,FALSE)</f>
        <v>#N/A</v>
      </c>
      <c r="V238" s="168"/>
      <c r="W238" s="88"/>
      <c r="X238" s="172">
        <v>0</v>
      </c>
      <c r="Y238" s="87" t="str">
        <f>VLOOKUP(B238,'[2]Đơn T10'!$C$7:$C$620,1,FALSE)</f>
        <v>17D100071</v>
      </c>
    </row>
    <row r="239" spans="1:25" s="87" customFormat="1" ht="29.25" customHeight="1">
      <c r="A239" s="77">
        <f>IF(B239&lt;&gt;" ",SUBTOTAL(103,B$7:$B239))</f>
        <v>233</v>
      </c>
      <c r="B239" s="149" t="s">
        <v>1032</v>
      </c>
      <c r="C239" s="166" t="s">
        <v>1033</v>
      </c>
      <c r="D239" s="167" t="s">
        <v>1034</v>
      </c>
      <c r="E239" s="148" t="s">
        <v>1035</v>
      </c>
      <c r="F239" s="149" t="s">
        <v>72</v>
      </c>
      <c r="G239" s="149" t="s">
        <v>1031</v>
      </c>
      <c r="H239" s="150" t="s">
        <v>161</v>
      </c>
      <c r="I239" s="150" t="s">
        <v>161</v>
      </c>
      <c r="J239" s="150" t="s">
        <v>161</v>
      </c>
      <c r="K239" s="151">
        <v>8.8</v>
      </c>
      <c r="L239" s="149">
        <v>112</v>
      </c>
      <c r="M239" s="149">
        <v>120</v>
      </c>
      <c r="N239" s="152">
        <v>2.66</v>
      </c>
      <c r="O239" s="149" t="s">
        <v>40</v>
      </c>
      <c r="P239" s="176" t="s">
        <v>1022</v>
      </c>
      <c r="Q239" s="85" t="str">
        <f t="shared" si="0"/>
        <v>A</v>
      </c>
      <c r="R239" s="86" t="s">
        <v>30</v>
      </c>
      <c r="S239" s="86" t="s">
        <v>31</v>
      </c>
      <c r="T239" s="174" t="s">
        <v>1692</v>
      </c>
      <c r="U239" s="86" t="e">
        <f>VLOOKUP(B239,'[1]CT1'!$B$4:$B$93,1,FALSE)</f>
        <v>#N/A</v>
      </c>
      <c r="V239" s="168"/>
      <c r="W239" s="88"/>
      <c r="X239" s="172" t="s">
        <v>1701</v>
      </c>
      <c r="Y239" s="87" t="str">
        <f>VLOOKUP(B239,'[2]Đơn T10'!$C$7:$C$620,1,FALSE)</f>
        <v>17D100082</v>
      </c>
    </row>
    <row r="240" spans="1:25" s="87" customFormat="1" ht="29.25" customHeight="1">
      <c r="A240" s="77">
        <f>IF(B240&lt;&gt;" ",SUBTOTAL(103,B$7:$B240))</f>
        <v>234</v>
      </c>
      <c r="B240" s="149" t="s">
        <v>1036</v>
      </c>
      <c r="C240" s="166" t="s">
        <v>1037</v>
      </c>
      <c r="D240" s="167" t="s">
        <v>172</v>
      </c>
      <c r="E240" s="148" t="s">
        <v>1038</v>
      </c>
      <c r="F240" s="149" t="s">
        <v>38</v>
      </c>
      <c r="G240" s="149" t="s">
        <v>1031</v>
      </c>
      <c r="H240" s="150" t="s">
        <v>161</v>
      </c>
      <c r="I240" s="150" t="s">
        <v>161</v>
      </c>
      <c r="J240" s="150" t="s">
        <v>161</v>
      </c>
      <c r="K240" s="151">
        <v>9</v>
      </c>
      <c r="L240" s="149">
        <v>112</v>
      </c>
      <c r="M240" s="149">
        <v>120</v>
      </c>
      <c r="N240" s="152">
        <v>3.42</v>
      </c>
      <c r="O240" s="149" t="s">
        <v>66</v>
      </c>
      <c r="P240" s="176" t="s">
        <v>1022</v>
      </c>
      <c r="Q240" s="85" t="str">
        <f t="shared" si="0"/>
        <v>A</v>
      </c>
      <c r="R240" s="86" t="s">
        <v>30</v>
      </c>
      <c r="S240" s="86" t="s">
        <v>31</v>
      </c>
      <c r="T240" s="174" t="s">
        <v>1692</v>
      </c>
      <c r="U240" s="86" t="e">
        <f>VLOOKUP(B240,'[1]CT1'!$B$4:$B$93,1,FALSE)</f>
        <v>#N/A</v>
      </c>
      <c r="V240" s="168"/>
      <c r="W240" s="88"/>
      <c r="X240" s="172" t="s">
        <v>1676</v>
      </c>
      <c r="Y240" s="87" t="str">
        <f>VLOOKUP(B240,'[2]Đơn T10'!$C$7:$C$620,1,FALSE)</f>
        <v>17D100104</v>
      </c>
    </row>
    <row r="241" spans="1:25" s="87" customFormat="1" ht="29.25" customHeight="1">
      <c r="A241" s="77">
        <f>IF(B241&lt;&gt;" ",SUBTOTAL(103,B$7:$B241))</f>
        <v>235</v>
      </c>
      <c r="B241" s="149" t="s">
        <v>1039</v>
      </c>
      <c r="C241" s="166" t="s">
        <v>124</v>
      </c>
      <c r="D241" s="167" t="s">
        <v>685</v>
      </c>
      <c r="E241" s="148" t="s">
        <v>1040</v>
      </c>
      <c r="F241" s="149" t="s">
        <v>38</v>
      </c>
      <c r="G241" s="149" t="s">
        <v>1041</v>
      </c>
      <c r="H241" s="150" t="s">
        <v>161</v>
      </c>
      <c r="I241" s="150" t="s">
        <v>161</v>
      </c>
      <c r="J241" s="150" t="s">
        <v>161</v>
      </c>
      <c r="K241" s="151">
        <v>8.3</v>
      </c>
      <c r="L241" s="149">
        <v>112</v>
      </c>
      <c r="M241" s="149">
        <v>120</v>
      </c>
      <c r="N241" s="152">
        <v>2.75</v>
      </c>
      <c r="O241" s="149" t="s">
        <v>40</v>
      </c>
      <c r="P241" s="176" t="s">
        <v>1022</v>
      </c>
      <c r="Q241" s="85" t="str">
        <f t="shared" si="0"/>
        <v>A</v>
      </c>
      <c r="R241" s="86" t="s">
        <v>30</v>
      </c>
      <c r="S241" s="86" t="s">
        <v>31</v>
      </c>
      <c r="T241" s="174" t="s">
        <v>1692</v>
      </c>
      <c r="U241" s="86" t="e">
        <f>VLOOKUP(B241,'[1]CT1'!$B$4:$B$93,1,FALSE)</f>
        <v>#N/A</v>
      </c>
      <c r="V241" s="168"/>
      <c r="W241" s="88"/>
      <c r="X241" s="172" t="s">
        <v>1701</v>
      </c>
      <c r="Y241" s="87" t="str">
        <f>VLOOKUP(B241,'[2]Đơn T10'!$C$7:$C$620,1,FALSE)</f>
        <v>17D100138</v>
      </c>
    </row>
    <row r="242" spans="1:25" s="87" customFormat="1" ht="29.25" customHeight="1">
      <c r="A242" s="77">
        <f>IF(B242&lt;&gt;" ",SUBTOTAL(103,B$7:$B242))</f>
        <v>236</v>
      </c>
      <c r="B242" s="149" t="s">
        <v>1042</v>
      </c>
      <c r="C242" s="166" t="s">
        <v>1043</v>
      </c>
      <c r="D242" s="167" t="s">
        <v>145</v>
      </c>
      <c r="E242" s="148" t="s">
        <v>466</v>
      </c>
      <c r="F242" s="149" t="s">
        <v>72</v>
      </c>
      <c r="G242" s="149" t="s">
        <v>1041</v>
      </c>
      <c r="H242" s="150" t="s">
        <v>161</v>
      </c>
      <c r="I242" s="150" t="s">
        <v>161</v>
      </c>
      <c r="J242" s="150" t="s">
        <v>161</v>
      </c>
      <c r="K242" s="151">
        <v>6</v>
      </c>
      <c r="L242" s="149">
        <v>112</v>
      </c>
      <c r="M242" s="149">
        <v>120</v>
      </c>
      <c r="N242" s="152">
        <v>2.58</v>
      </c>
      <c r="O242" s="149" t="s">
        <v>40</v>
      </c>
      <c r="P242" s="176" t="s">
        <v>1022</v>
      </c>
      <c r="Q242" s="85" t="str">
        <f t="shared" si="0"/>
        <v>A</v>
      </c>
      <c r="R242" s="86" t="s">
        <v>30</v>
      </c>
      <c r="S242" s="86" t="s">
        <v>31</v>
      </c>
      <c r="T242" s="174" t="s">
        <v>1692</v>
      </c>
      <c r="U242" s="86" t="e">
        <f>VLOOKUP(B242,'[1]CT1'!$B$4:$B$93,1,FALSE)</f>
        <v>#N/A</v>
      </c>
      <c r="V242" s="168"/>
      <c r="W242" s="88"/>
      <c r="X242" s="172" t="s">
        <v>1701</v>
      </c>
      <c r="Y242" s="87" t="str">
        <f>VLOOKUP(B242,'[2]Đơn T10'!$C$7:$C$620,1,FALSE)</f>
        <v>17D100153</v>
      </c>
    </row>
    <row r="243" spans="1:25" s="87" customFormat="1" ht="29.25" customHeight="1">
      <c r="A243" s="77">
        <f>IF(B243&lt;&gt;" ",SUBTOTAL(103,B$7:$B243))</f>
        <v>237</v>
      </c>
      <c r="B243" s="149" t="s">
        <v>1044</v>
      </c>
      <c r="C243" s="166" t="s">
        <v>1045</v>
      </c>
      <c r="D243" s="167" t="s">
        <v>1046</v>
      </c>
      <c r="E243" s="148" t="s">
        <v>1047</v>
      </c>
      <c r="F243" s="149" t="s">
        <v>72</v>
      </c>
      <c r="G243" s="149" t="s">
        <v>1048</v>
      </c>
      <c r="H243" s="150" t="s">
        <v>161</v>
      </c>
      <c r="I243" s="150" t="s">
        <v>161</v>
      </c>
      <c r="J243" s="150" t="s">
        <v>161</v>
      </c>
      <c r="K243" s="151">
        <v>8.5</v>
      </c>
      <c r="L243" s="149">
        <v>112</v>
      </c>
      <c r="M243" s="149">
        <v>120</v>
      </c>
      <c r="N243" s="152">
        <v>2.71</v>
      </c>
      <c r="O243" s="149" t="s">
        <v>40</v>
      </c>
      <c r="P243" s="176" t="s">
        <v>1022</v>
      </c>
      <c r="Q243" s="85" t="str">
        <f t="shared" si="0"/>
        <v>A</v>
      </c>
      <c r="R243" s="86" t="s">
        <v>30</v>
      </c>
      <c r="S243" s="86" t="s">
        <v>31</v>
      </c>
      <c r="T243" s="174" t="s">
        <v>1692</v>
      </c>
      <c r="U243" s="86" t="e">
        <f>VLOOKUP(B243,'[1]CT1'!$B$4:$B$93,1,FALSE)</f>
        <v>#N/A</v>
      </c>
      <c r="V243" s="168"/>
      <c r="W243" s="88"/>
      <c r="X243" s="172" t="s">
        <v>1701</v>
      </c>
      <c r="Y243" s="87" t="str">
        <f>VLOOKUP(B243,'[2]Đơn T10'!$C$7:$C$620,1,FALSE)</f>
        <v>17D100198</v>
      </c>
    </row>
    <row r="244" spans="1:25" s="87" customFormat="1" ht="29.25" customHeight="1">
      <c r="A244" s="77">
        <f>IF(B244&lt;&gt;" ",SUBTOTAL(103,B$7:$B244))</f>
        <v>238</v>
      </c>
      <c r="B244" s="149" t="s">
        <v>1049</v>
      </c>
      <c r="C244" s="166" t="s">
        <v>557</v>
      </c>
      <c r="D244" s="167" t="s">
        <v>45</v>
      </c>
      <c r="E244" s="148" t="s">
        <v>1050</v>
      </c>
      <c r="F244" s="149" t="s">
        <v>38</v>
      </c>
      <c r="G244" s="149" t="s">
        <v>1051</v>
      </c>
      <c r="H244" s="150" t="s">
        <v>161</v>
      </c>
      <c r="I244" s="150" t="s">
        <v>161</v>
      </c>
      <c r="J244" s="150" t="s">
        <v>161</v>
      </c>
      <c r="K244" s="151">
        <v>8</v>
      </c>
      <c r="L244" s="149">
        <v>112</v>
      </c>
      <c r="M244" s="149">
        <v>120</v>
      </c>
      <c r="N244" s="152">
        <v>3.01</v>
      </c>
      <c r="O244" s="149" t="s">
        <v>40</v>
      </c>
      <c r="P244" s="176" t="s">
        <v>1022</v>
      </c>
      <c r="Q244" s="85" t="str">
        <f t="shared" si="0"/>
        <v>A</v>
      </c>
      <c r="R244" s="86" t="s">
        <v>30</v>
      </c>
      <c r="S244" s="86" t="s">
        <v>31</v>
      </c>
      <c r="T244" s="174" t="s">
        <v>1692</v>
      </c>
      <c r="U244" s="86" t="e">
        <f>VLOOKUP(B244,'[1]CT1'!$B$4:$B$93,1,FALSE)</f>
        <v>#N/A</v>
      </c>
      <c r="V244" s="168"/>
      <c r="W244" s="88"/>
      <c r="X244" s="172" t="s">
        <v>1701</v>
      </c>
      <c r="Y244" s="87" t="str">
        <f>VLOOKUP(B244,'[2]Đơn T10'!$C$7:$C$620,1,FALSE)</f>
        <v>17D100258</v>
      </c>
    </row>
    <row r="245" spans="1:25" s="87" customFormat="1" ht="29.25" customHeight="1">
      <c r="A245" s="77">
        <f>IF(B245&lt;&gt;" ",SUBTOTAL(103,B$7:$B245))</f>
        <v>239</v>
      </c>
      <c r="B245" s="149" t="s">
        <v>1052</v>
      </c>
      <c r="C245" s="166" t="s">
        <v>377</v>
      </c>
      <c r="D245" s="167" t="s">
        <v>267</v>
      </c>
      <c r="E245" s="148" t="s">
        <v>1053</v>
      </c>
      <c r="F245" s="149" t="s">
        <v>38</v>
      </c>
      <c r="G245" s="149" t="s">
        <v>1051</v>
      </c>
      <c r="H245" s="150" t="s">
        <v>161</v>
      </c>
      <c r="I245" s="150" t="s">
        <v>161</v>
      </c>
      <c r="J245" s="150" t="s">
        <v>161</v>
      </c>
      <c r="K245" s="151">
        <v>8</v>
      </c>
      <c r="L245" s="149">
        <v>112</v>
      </c>
      <c r="M245" s="149">
        <v>120</v>
      </c>
      <c r="N245" s="152">
        <v>2.86</v>
      </c>
      <c r="O245" s="149" t="s">
        <v>40</v>
      </c>
      <c r="P245" s="176" t="s">
        <v>1022</v>
      </c>
      <c r="Q245" s="85" t="str">
        <f t="shared" si="0"/>
        <v>A</v>
      </c>
      <c r="R245" s="86" t="s">
        <v>30</v>
      </c>
      <c r="S245" s="86" t="s">
        <v>31</v>
      </c>
      <c r="T245" s="174" t="s">
        <v>1692</v>
      </c>
      <c r="U245" s="86" t="e">
        <f>VLOOKUP(B245,'[1]CT1'!$B$4:$B$93,1,FALSE)</f>
        <v>#N/A</v>
      </c>
      <c r="V245" s="168"/>
      <c r="W245" s="88"/>
      <c r="X245" s="172" t="s">
        <v>1701</v>
      </c>
      <c r="Y245" s="87" t="str">
        <f>VLOOKUP(B245,'[2]Đơn T10'!$C$7:$C$620,1,FALSE)</f>
        <v>17D100280</v>
      </c>
    </row>
    <row r="246" spans="1:25" s="87" customFormat="1" ht="29.25" customHeight="1">
      <c r="A246" s="77">
        <f>IF(B246&lt;&gt;" ",SUBTOTAL(103,B$7:$B246))</f>
        <v>240</v>
      </c>
      <c r="B246" s="149" t="s">
        <v>1054</v>
      </c>
      <c r="C246" s="166" t="s">
        <v>1055</v>
      </c>
      <c r="D246" s="167" t="s">
        <v>195</v>
      </c>
      <c r="E246" s="148" t="s">
        <v>1056</v>
      </c>
      <c r="F246" s="149" t="s">
        <v>72</v>
      </c>
      <c r="G246" s="149" t="s">
        <v>1057</v>
      </c>
      <c r="H246" s="150" t="s">
        <v>161</v>
      </c>
      <c r="I246" s="150" t="s">
        <v>161</v>
      </c>
      <c r="J246" s="150" t="s">
        <v>161</v>
      </c>
      <c r="K246" s="151">
        <v>8</v>
      </c>
      <c r="L246" s="149">
        <v>112</v>
      </c>
      <c r="M246" s="149">
        <v>120</v>
      </c>
      <c r="N246" s="152">
        <v>2.7</v>
      </c>
      <c r="O246" s="149" t="s">
        <v>40</v>
      </c>
      <c r="P246" s="176" t="s">
        <v>1672</v>
      </c>
      <c r="Q246" s="85" t="str">
        <f t="shared" si="0"/>
        <v>A</v>
      </c>
      <c r="R246" s="86" t="s">
        <v>30</v>
      </c>
      <c r="S246" s="86" t="s">
        <v>31</v>
      </c>
      <c r="T246" s="174" t="s">
        <v>1692</v>
      </c>
      <c r="U246" s="86" t="str">
        <f>VLOOKUP(B246,'[1]CT1'!$B$4:$B$93,1,FALSE)</f>
        <v>17D100319</v>
      </c>
      <c r="V246" s="168"/>
      <c r="W246" s="88"/>
      <c r="X246" s="172" t="s">
        <v>1702</v>
      </c>
      <c r="Y246" s="87" t="str">
        <f>VLOOKUP(B246,'[2]Đơn T10'!$C$7:$C$620,1,FALSE)</f>
        <v>17D100319</v>
      </c>
    </row>
    <row r="247" spans="1:25" s="87" customFormat="1" ht="29.25" customHeight="1">
      <c r="A247" s="77">
        <f>IF(B247&lt;&gt;" ",SUBTOTAL(103,B$7:$B247))</f>
        <v>241</v>
      </c>
      <c r="B247" s="149" t="s">
        <v>1058</v>
      </c>
      <c r="C247" s="166" t="s">
        <v>377</v>
      </c>
      <c r="D247" s="167" t="s">
        <v>179</v>
      </c>
      <c r="E247" s="148" t="s">
        <v>1059</v>
      </c>
      <c r="F247" s="149" t="s">
        <v>38</v>
      </c>
      <c r="G247" s="149" t="s">
        <v>1060</v>
      </c>
      <c r="H247" s="150" t="s">
        <v>161</v>
      </c>
      <c r="I247" s="150" t="s">
        <v>161</v>
      </c>
      <c r="J247" s="150" t="s">
        <v>161</v>
      </c>
      <c r="K247" s="151">
        <v>9</v>
      </c>
      <c r="L247" s="149">
        <v>112</v>
      </c>
      <c r="M247" s="149">
        <v>120</v>
      </c>
      <c r="N247" s="152">
        <v>2.96</v>
      </c>
      <c r="O247" s="149" t="s">
        <v>40</v>
      </c>
      <c r="P247" s="176" t="s">
        <v>1022</v>
      </c>
      <c r="Q247" s="85" t="str">
        <f t="shared" si="0"/>
        <v>A</v>
      </c>
      <c r="R247" s="86" t="s">
        <v>30</v>
      </c>
      <c r="S247" s="86" t="s">
        <v>31</v>
      </c>
      <c r="T247" s="174" t="s">
        <v>1692</v>
      </c>
      <c r="U247" s="86" t="e">
        <f>VLOOKUP(B247,'[1]CT1'!$B$4:$B$93,1,FALSE)</f>
        <v>#N/A</v>
      </c>
      <c r="V247" s="168"/>
      <c r="W247" s="88"/>
      <c r="X247" s="172" t="s">
        <v>1701</v>
      </c>
      <c r="Y247" s="87" t="str">
        <f>VLOOKUP(B247,'[2]Đơn T10'!$C$7:$C$620,1,FALSE)</f>
        <v>17D100370</v>
      </c>
    </row>
    <row r="248" spans="1:25" s="87" customFormat="1" ht="29.25" customHeight="1">
      <c r="A248" s="77">
        <f>IF(B248&lt;&gt;" ",SUBTOTAL(103,B$7:$B248))</f>
        <v>242</v>
      </c>
      <c r="B248" s="149" t="s">
        <v>1061</v>
      </c>
      <c r="C248" s="166" t="s">
        <v>364</v>
      </c>
      <c r="D248" s="167" t="s">
        <v>1062</v>
      </c>
      <c r="E248" s="148" t="s">
        <v>1063</v>
      </c>
      <c r="F248" s="149" t="s">
        <v>72</v>
      </c>
      <c r="G248" s="149" t="s">
        <v>1060</v>
      </c>
      <c r="H248" s="150" t="s">
        <v>161</v>
      </c>
      <c r="I248" s="150" t="s">
        <v>161</v>
      </c>
      <c r="J248" s="150" t="s">
        <v>161</v>
      </c>
      <c r="K248" s="151">
        <v>8.5</v>
      </c>
      <c r="L248" s="149">
        <v>112</v>
      </c>
      <c r="M248" s="149">
        <v>120</v>
      </c>
      <c r="N248" s="152">
        <v>2.95</v>
      </c>
      <c r="O248" s="149" t="s">
        <v>40</v>
      </c>
      <c r="P248" s="176" t="s">
        <v>1022</v>
      </c>
      <c r="Q248" s="85" t="str">
        <f t="shared" si="0"/>
        <v>A</v>
      </c>
      <c r="R248" s="86" t="s">
        <v>30</v>
      </c>
      <c r="S248" s="86" t="s">
        <v>31</v>
      </c>
      <c r="T248" s="174" t="s">
        <v>1692</v>
      </c>
      <c r="U248" s="86" t="e">
        <f>VLOOKUP(B248,'[1]CT1'!$B$4:$B$93,1,FALSE)</f>
        <v>#N/A</v>
      </c>
      <c r="V248" s="168"/>
      <c r="W248" s="88"/>
      <c r="X248" s="172" t="s">
        <v>1701</v>
      </c>
      <c r="Y248" s="87" t="str">
        <f>VLOOKUP(B248,'[2]Đơn T10'!$C$7:$C$620,1,FALSE)</f>
        <v>17D100390</v>
      </c>
    </row>
    <row r="249" spans="1:25" s="87" customFormat="1" ht="29.25" customHeight="1">
      <c r="A249" s="77">
        <f>IF(B249&lt;&gt;" ",SUBTOTAL(103,B$7:$B249))</f>
        <v>243</v>
      </c>
      <c r="B249" s="149" t="s">
        <v>1064</v>
      </c>
      <c r="C249" s="166" t="s">
        <v>53</v>
      </c>
      <c r="D249" s="167" t="s">
        <v>106</v>
      </c>
      <c r="E249" s="148" t="s">
        <v>1065</v>
      </c>
      <c r="F249" s="149" t="s">
        <v>38</v>
      </c>
      <c r="G249" s="149" t="s">
        <v>1066</v>
      </c>
      <c r="H249" s="150" t="s">
        <v>161</v>
      </c>
      <c r="I249" s="150" t="s">
        <v>161</v>
      </c>
      <c r="J249" s="150" t="s">
        <v>161</v>
      </c>
      <c r="K249" s="151">
        <v>8.5</v>
      </c>
      <c r="L249" s="149">
        <v>112</v>
      </c>
      <c r="M249" s="149">
        <v>120</v>
      </c>
      <c r="N249" s="152">
        <v>3.72</v>
      </c>
      <c r="O249" s="96" t="s">
        <v>939</v>
      </c>
      <c r="P249" s="176" t="s">
        <v>1022</v>
      </c>
      <c r="Q249" s="85" t="str">
        <f t="shared" si="0"/>
        <v>A</v>
      </c>
      <c r="R249" s="86" t="s">
        <v>30</v>
      </c>
      <c r="S249" s="86" t="s">
        <v>31</v>
      </c>
      <c r="T249" s="174" t="s">
        <v>1692</v>
      </c>
      <c r="U249" s="86" t="e">
        <f>VLOOKUP(B249,'[1]CT1'!$B$4:$B$93,1,FALSE)</f>
        <v>#N/A</v>
      </c>
      <c r="V249" s="168"/>
      <c r="W249" s="88"/>
      <c r="X249" s="172" t="s">
        <v>1701</v>
      </c>
      <c r="Y249" s="87" t="str">
        <f>VLOOKUP(B249,'[2]Đơn T10'!$C$7:$C$620,1,FALSE)</f>
        <v>17d100422</v>
      </c>
    </row>
    <row r="250" spans="1:25" s="87" customFormat="1" ht="29.25" customHeight="1">
      <c r="A250" s="77">
        <f>IF(B250&lt;&gt;" ",SUBTOTAL(103,B$7:$B250))</f>
        <v>244</v>
      </c>
      <c r="B250" s="149" t="s">
        <v>1067</v>
      </c>
      <c r="C250" s="166" t="s">
        <v>1068</v>
      </c>
      <c r="D250" s="167" t="s">
        <v>1069</v>
      </c>
      <c r="E250" s="148" t="s">
        <v>1070</v>
      </c>
      <c r="F250" s="149" t="s">
        <v>38</v>
      </c>
      <c r="G250" s="149" t="s">
        <v>1066</v>
      </c>
      <c r="H250" s="150" t="s">
        <v>161</v>
      </c>
      <c r="I250" s="150" t="s">
        <v>161</v>
      </c>
      <c r="J250" s="150" t="s">
        <v>161</v>
      </c>
      <c r="K250" s="151">
        <v>8</v>
      </c>
      <c r="L250" s="149">
        <v>112</v>
      </c>
      <c r="M250" s="149">
        <v>120</v>
      </c>
      <c r="N250" s="152">
        <v>2.97</v>
      </c>
      <c r="O250" s="149" t="s">
        <v>40</v>
      </c>
      <c r="P250" s="176" t="s">
        <v>1022</v>
      </c>
      <c r="Q250" s="85" t="str">
        <f t="shared" si="0"/>
        <v>A</v>
      </c>
      <c r="R250" s="86" t="s">
        <v>30</v>
      </c>
      <c r="S250" s="86" t="s">
        <v>31</v>
      </c>
      <c r="T250" s="174" t="s">
        <v>1692</v>
      </c>
      <c r="U250" s="86" t="e">
        <f>VLOOKUP(B250,'[1]CT1'!$B$4:$B$93,1,FALSE)</f>
        <v>#N/A</v>
      </c>
      <c r="V250" s="168"/>
      <c r="W250" s="88"/>
      <c r="X250" s="172" t="s">
        <v>1701</v>
      </c>
      <c r="Y250" s="87" t="str">
        <f>VLOOKUP(B250,'[2]Đơn T10'!$C$7:$C$620,1,FALSE)</f>
        <v>17D100423</v>
      </c>
    </row>
    <row r="251" spans="1:25" s="87" customFormat="1" ht="29.25" customHeight="1">
      <c r="A251" s="77">
        <f>IF(B251&lt;&gt;" ",SUBTOTAL(103,B$7:$B251))</f>
        <v>245</v>
      </c>
      <c r="B251" s="149" t="s">
        <v>1071</v>
      </c>
      <c r="C251" s="166" t="s">
        <v>1072</v>
      </c>
      <c r="D251" s="167" t="s">
        <v>1073</v>
      </c>
      <c r="E251" s="148" t="s">
        <v>1074</v>
      </c>
      <c r="F251" s="149" t="s">
        <v>38</v>
      </c>
      <c r="G251" s="149" t="s">
        <v>1066</v>
      </c>
      <c r="H251" s="150" t="s">
        <v>161</v>
      </c>
      <c r="I251" s="150" t="s">
        <v>161</v>
      </c>
      <c r="J251" s="150" t="s">
        <v>161</v>
      </c>
      <c r="K251" s="151">
        <v>8</v>
      </c>
      <c r="L251" s="149">
        <v>112</v>
      </c>
      <c r="M251" s="149">
        <v>120</v>
      </c>
      <c r="N251" s="152">
        <v>2.8</v>
      </c>
      <c r="O251" s="149" t="s">
        <v>40</v>
      </c>
      <c r="P251" s="176" t="s">
        <v>1022</v>
      </c>
      <c r="Q251" s="85" t="str">
        <f t="shared" si="0"/>
        <v>A</v>
      </c>
      <c r="R251" s="86" t="s">
        <v>30</v>
      </c>
      <c r="S251" s="86" t="s">
        <v>31</v>
      </c>
      <c r="T251" s="174" t="s">
        <v>1692</v>
      </c>
      <c r="U251" s="86" t="e">
        <f>VLOOKUP(B251,'[1]CT1'!$B$4:$B$93,1,FALSE)</f>
        <v>#N/A</v>
      </c>
      <c r="V251" s="168"/>
      <c r="W251" s="88"/>
      <c r="X251" s="172" t="s">
        <v>1701</v>
      </c>
      <c r="Y251" s="87" t="str">
        <f>VLOOKUP(B251,'[2]Đơn T10'!$C$7:$C$620,1,FALSE)</f>
        <v>17D100424</v>
      </c>
    </row>
    <row r="252" spans="1:25" s="87" customFormat="1" ht="29.25" customHeight="1">
      <c r="A252" s="77">
        <f>IF(B252&lt;&gt;" ",SUBTOTAL(103,B$7:$B252))</f>
        <v>246</v>
      </c>
      <c r="B252" s="149" t="s">
        <v>1075</v>
      </c>
      <c r="C252" s="166" t="s">
        <v>1076</v>
      </c>
      <c r="D252" s="167" t="s">
        <v>1077</v>
      </c>
      <c r="E252" s="148" t="s">
        <v>942</v>
      </c>
      <c r="F252" s="149" t="s">
        <v>38</v>
      </c>
      <c r="G252" s="149" t="s">
        <v>1066</v>
      </c>
      <c r="H252" s="150" t="s">
        <v>161</v>
      </c>
      <c r="I252" s="150" t="s">
        <v>161</v>
      </c>
      <c r="J252" s="150" t="s">
        <v>161</v>
      </c>
      <c r="K252" s="151">
        <v>8.3</v>
      </c>
      <c r="L252" s="149">
        <v>112</v>
      </c>
      <c r="M252" s="149">
        <v>120</v>
      </c>
      <c r="N252" s="152">
        <v>3.12</v>
      </c>
      <c r="O252" s="149" t="s">
        <v>40</v>
      </c>
      <c r="P252" s="176" t="s">
        <v>1022</v>
      </c>
      <c r="Q252" s="85" t="str">
        <f t="shared" si="0"/>
        <v>A</v>
      </c>
      <c r="R252" s="86" t="s">
        <v>30</v>
      </c>
      <c r="S252" s="86" t="s">
        <v>31</v>
      </c>
      <c r="T252" s="174" t="s">
        <v>1692</v>
      </c>
      <c r="U252" s="86" t="e">
        <f>VLOOKUP(B252,'[1]CT1'!$B$4:$B$93,1,FALSE)</f>
        <v>#N/A</v>
      </c>
      <c r="V252" s="168"/>
      <c r="W252" s="88"/>
      <c r="X252" s="172" t="s">
        <v>1701</v>
      </c>
      <c r="Y252" s="87" t="str">
        <f>VLOOKUP(B252,'[2]Đơn T10'!$C$7:$C$620,1,FALSE)</f>
        <v>17D100445</v>
      </c>
    </row>
    <row r="253" spans="1:25" s="87" customFormat="1" ht="29.25" customHeight="1">
      <c r="A253" s="77">
        <f>IF(B253&lt;&gt;" ",SUBTOTAL(103,B$7:$B253))</f>
        <v>247</v>
      </c>
      <c r="B253" s="149" t="s">
        <v>1078</v>
      </c>
      <c r="C253" s="166" t="s">
        <v>1079</v>
      </c>
      <c r="D253" s="167" t="s">
        <v>137</v>
      </c>
      <c r="E253" s="148" t="s">
        <v>1080</v>
      </c>
      <c r="F253" s="149" t="s">
        <v>38</v>
      </c>
      <c r="G253" s="149" t="s">
        <v>1066</v>
      </c>
      <c r="H253" s="150" t="s">
        <v>161</v>
      </c>
      <c r="I253" s="150" t="s">
        <v>161</v>
      </c>
      <c r="J253" s="150" t="s">
        <v>161</v>
      </c>
      <c r="K253" s="151">
        <v>8.3</v>
      </c>
      <c r="L253" s="149">
        <v>112</v>
      </c>
      <c r="M253" s="149">
        <v>120</v>
      </c>
      <c r="N253" s="152">
        <v>3.39</v>
      </c>
      <c r="O253" s="149" t="s">
        <v>66</v>
      </c>
      <c r="P253" s="176" t="s">
        <v>1022</v>
      </c>
      <c r="Q253" s="85" t="str">
        <f t="shared" si="0"/>
        <v>A</v>
      </c>
      <c r="R253" s="86" t="s">
        <v>30</v>
      </c>
      <c r="S253" s="86" t="s">
        <v>31</v>
      </c>
      <c r="T253" s="174" t="s">
        <v>1692</v>
      </c>
      <c r="U253" s="86" t="e">
        <f>VLOOKUP(B253,'[1]CT1'!$B$4:$B$93,1,FALSE)</f>
        <v>#N/A</v>
      </c>
      <c r="V253" s="168"/>
      <c r="W253" s="88"/>
      <c r="X253" s="172" t="s">
        <v>1676</v>
      </c>
      <c r="Y253" s="87" t="str">
        <f>VLOOKUP(B253,'[2]Đơn T10'!$C$7:$C$620,1,FALSE)</f>
        <v>17D100447</v>
      </c>
    </row>
    <row r="254" spans="1:25" s="87" customFormat="1" ht="29.25" customHeight="1">
      <c r="A254" s="77">
        <f>IF(B254&lt;&gt;" ",SUBTOTAL(103,B$7:$B254))</f>
        <v>248</v>
      </c>
      <c r="B254" s="149" t="s">
        <v>1081</v>
      </c>
      <c r="C254" s="166" t="s">
        <v>306</v>
      </c>
      <c r="D254" s="167" t="s">
        <v>354</v>
      </c>
      <c r="E254" s="148" t="s">
        <v>1082</v>
      </c>
      <c r="F254" s="149" t="s">
        <v>38</v>
      </c>
      <c r="G254" s="149" t="s">
        <v>1066</v>
      </c>
      <c r="H254" s="150" t="s">
        <v>161</v>
      </c>
      <c r="I254" s="150" t="s">
        <v>161</v>
      </c>
      <c r="J254" s="150" t="s">
        <v>161</v>
      </c>
      <c r="K254" s="151">
        <v>8.8</v>
      </c>
      <c r="L254" s="149">
        <v>112</v>
      </c>
      <c r="M254" s="149">
        <v>120</v>
      </c>
      <c r="N254" s="152">
        <v>3.36</v>
      </c>
      <c r="O254" s="149" t="s">
        <v>66</v>
      </c>
      <c r="P254" s="176" t="s">
        <v>1022</v>
      </c>
      <c r="Q254" s="85" t="str">
        <f t="shared" si="0"/>
        <v>A</v>
      </c>
      <c r="R254" s="86" t="s">
        <v>30</v>
      </c>
      <c r="S254" s="86" t="s">
        <v>31</v>
      </c>
      <c r="T254" s="174" t="s">
        <v>1692</v>
      </c>
      <c r="U254" s="86" t="e">
        <f>VLOOKUP(B254,'[1]CT1'!$B$4:$B$93,1,FALSE)</f>
        <v>#N/A</v>
      </c>
      <c r="V254" s="168"/>
      <c r="W254" s="88"/>
      <c r="X254" s="172" t="s">
        <v>1676</v>
      </c>
      <c r="Y254" s="87" t="str">
        <f>VLOOKUP(B254,'[2]Đơn T10'!$C$7:$C$620,1,FALSE)</f>
        <v>17D100448</v>
      </c>
    </row>
    <row r="255" spans="1:25" s="87" customFormat="1" ht="29.25" customHeight="1">
      <c r="A255" s="77">
        <f>IF(B255&lt;&gt;" ",SUBTOTAL(103,B$7:$B255))</f>
        <v>249</v>
      </c>
      <c r="B255" s="149" t="s">
        <v>1083</v>
      </c>
      <c r="C255" s="166" t="s">
        <v>1084</v>
      </c>
      <c r="D255" s="167" t="s">
        <v>72</v>
      </c>
      <c r="E255" s="148" t="s">
        <v>1085</v>
      </c>
      <c r="F255" s="149" t="s">
        <v>72</v>
      </c>
      <c r="G255" s="149" t="s">
        <v>1086</v>
      </c>
      <c r="H255" s="150" t="s">
        <v>161</v>
      </c>
      <c r="I255" s="150" t="s">
        <v>161</v>
      </c>
      <c r="J255" s="150" t="s">
        <v>161</v>
      </c>
      <c r="K255" s="151">
        <v>8.5</v>
      </c>
      <c r="L255" s="149">
        <v>112</v>
      </c>
      <c r="M255" s="149">
        <v>120</v>
      </c>
      <c r="N255" s="152">
        <v>2.65</v>
      </c>
      <c r="O255" s="149" t="s">
        <v>40</v>
      </c>
      <c r="P255" s="176" t="s">
        <v>1022</v>
      </c>
      <c r="Q255" s="85" t="str">
        <f t="shared" si="0"/>
        <v>A</v>
      </c>
      <c r="R255" s="86" t="s">
        <v>30</v>
      </c>
      <c r="S255" s="86" t="s">
        <v>31</v>
      </c>
      <c r="T255" s="174" t="s">
        <v>1692</v>
      </c>
      <c r="U255" s="86" t="e">
        <f>VLOOKUP(B255,'[1]CT1'!$B$4:$B$93,1,FALSE)</f>
        <v>#N/A</v>
      </c>
      <c r="V255" s="168"/>
      <c r="W255" s="88"/>
      <c r="X255" s="172" t="s">
        <v>1701</v>
      </c>
      <c r="Y255" s="87" t="str">
        <f>VLOOKUP(B255,'[2]Đơn T10'!$C$7:$C$620,1,FALSE)</f>
        <v>17D100505</v>
      </c>
    </row>
    <row r="256" spans="1:25" s="87" customFormat="1" ht="25.5" customHeight="1">
      <c r="A256" s="77">
        <f>IF(B256&lt;&gt;" ",SUBTOTAL(103,B$7:$B256))</f>
        <v>250</v>
      </c>
      <c r="B256" s="149" t="s">
        <v>1087</v>
      </c>
      <c r="C256" s="166" t="s">
        <v>1088</v>
      </c>
      <c r="D256" s="167" t="s">
        <v>258</v>
      </c>
      <c r="E256" s="148" t="s">
        <v>1089</v>
      </c>
      <c r="F256" s="149" t="s">
        <v>38</v>
      </c>
      <c r="G256" s="149" t="s">
        <v>1090</v>
      </c>
      <c r="H256" s="150" t="s">
        <v>161</v>
      </c>
      <c r="I256" s="150" t="s">
        <v>161</v>
      </c>
      <c r="J256" s="150" t="s">
        <v>161</v>
      </c>
      <c r="K256" s="151">
        <v>8.8</v>
      </c>
      <c r="L256" s="149">
        <v>114</v>
      </c>
      <c r="M256" s="149">
        <v>120</v>
      </c>
      <c r="N256" s="152">
        <v>2.88</v>
      </c>
      <c r="O256" s="149" t="s">
        <v>40</v>
      </c>
      <c r="P256" s="176" t="s">
        <v>1022</v>
      </c>
      <c r="Q256" s="85" t="str">
        <f>RIGHT(G256,2)</f>
        <v>KS</v>
      </c>
      <c r="R256" s="86" t="s">
        <v>399</v>
      </c>
      <c r="S256" s="89" t="s">
        <v>402</v>
      </c>
      <c r="T256" s="174" t="s">
        <v>1691</v>
      </c>
      <c r="U256" s="86" t="e">
        <f>VLOOKUP(B256,'[1]CT1'!$B$4:$B$93,1,FALSE)</f>
        <v>#N/A</v>
      </c>
      <c r="V256" s="168"/>
      <c r="W256" s="88"/>
      <c r="X256" s="172" t="s">
        <v>1701</v>
      </c>
      <c r="Y256" s="87" t="str">
        <f>VLOOKUP(B256,'[2]Đơn T10'!$C$7:$C$620,1,FALSE)</f>
        <v>17D110016</v>
      </c>
    </row>
    <row r="257" spans="1:25" s="87" customFormat="1" ht="25.5" customHeight="1">
      <c r="A257" s="77">
        <f>IF(B257&lt;&gt;" ",SUBTOTAL(103,B$7:$B257))</f>
        <v>251</v>
      </c>
      <c r="B257" s="149" t="s">
        <v>1091</v>
      </c>
      <c r="C257" s="166" t="s">
        <v>233</v>
      </c>
      <c r="D257" s="167" t="s">
        <v>1092</v>
      </c>
      <c r="E257" s="148" t="s">
        <v>1093</v>
      </c>
      <c r="F257" s="149" t="s">
        <v>38</v>
      </c>
      <c r="G257" s="149" t="s">
        <v>1094</v>
      </c>
      <c r="H257" s="150" t="s">
        <v>161</v>
      </c>
      <c r="I257" s="150" t="s">
        <v>161</v>
      </c>
      <c r="J257" s="150" t="s">
        <v>161</v>
      </c>
      <c r="K257" s="151">
        <v>9.2</v>
      </c>
      <c r="L257" s="149">
        <v>112</v>
      </c>
      <c r="M257" s="149">
        <v>120</v>
      </c>
      <c r="N257" s="152">
        <v>3.79</v>
      </c>
      <c r="O257" s="96" t="s">
        <v>939</v>
      </c>
      <c r="P257" s="176" t="s">
        <v>1022</v>
      </c>
      <c r="Q257" s="85" t="str">
        <f aca="true" t="shared" si="1" ref="Q257:Q279">RIGHT(G257,2)</f>
        <v>LH</v>
      </c>
      <c r="R257" s="86" t="s">
        <v>401</v>
      </c>
      <c r="S257" s="89" t="s">
        <v>404</v>
      </c>
      <c r="T257" s="174" t="s">
        <v>1690</v>
      </c>
      <c r="U257" s="86" t="e">
        <f>VLOOKUP(B257,'[1]CT1'!$B$4:$B$93,1,FALSE)</f>
        <v>#N/A</v>
      </c>
      <c r="V257" s="168"/>
      <c r="W257" s="88"/>
      <c r="X257" s="172" t="s">
        <v>1701</v>
      </c>
      <c r="Y257" s="87" t="str">
        <f>VLOOKUP(B257,'[2]Đơn T10'!$C$7:$C$620,1,FALSE)</f>
        <v>17D250030</v>
      </c>
    </row>
    <row r="258" spans="1:25" s="87" customFormat="1" ht="25.5" customHeight="1">
      <c r="A258" s="77">
        <f>IF(B258&lt;&gt;" ",SUBTOTAL(103,B$7:$B258))</f>
        <v>252</v>
      </c>
      <c r="B258" s="149" t="s">
        <v>1095</v>
      </c>
      <c r="C258" s="166" t="s">
        <v>1096</v>
      </c>
      <c r="D258" s="167" t="s">
        <v>1077</v>
      </c>
      <c r="E258" s="148" t="s">
        <v>599</v>
      </c>
      <c r="F258" s="149" t="s">
        <v>38</v>
      </c>
      <c r="G258" s="149" t="s">
        <v>1097</v>
      </c>
      <c r="H258" s="150" t="s">
        <v>161</v>
      </c>
      <c r="I258" s="150" t="s">
        <v>161</v>
      </c>
      <c r="J258" s="150" t="s">
        <v>161</v>
      </c>
      <c r="K258" s="151">
        <v>9</v>
      </c>
      <c r="L258" s="149">
        <v>112</v>
      </c>
      <c r="M258" s="149">
        <v>120</v>
      </c>
      <c r="N258" s="152">
        <v>2.71</v>
      </c>
      <c r="O258" s="149" t="s">
        <v>40</v>
      </c>
      <c r="P258" s="176" t="s">
        <v>1022</v>
      </c>
      <c r="Q258" s="85" t="str">
        <f t="shared" si="1"/>
        <v>KS</v>
      </c>
      <c r="R258" s="86" t="s">
        <v>399</v>
      </c>
      <c r="S258" s="89" t="s">
        <v>402</v>
      </c>
      <c r="T258" s="174" t="s">
        <v>1691</v>
      </c>
      <c r="U258" s="86" t="e">
        <f>VLOOKUP(B258,'[1]CT1'!$B$4:$B$93,1,FALSE)</f>
        <v>#N/A</v>
      </c>
      <c r="V258" s="168"/>
      <c r="W258" s="88"/>
      <c r="X258" s="172">
        <v>0</v>
      </c>
      <c r="Y258" s="87" t="str">
        <f>VLOOKUP(B258,'[2]Đơn T10'!$C$7:$C$620,1,FALSE)</f>
        <v>17D110145</v>
      </c>
    </row>
    <row r="259" spans="1:25" s="87" customFormat="1" ht="25.5" customHeight="1">
      <c r="A259" s="77">
        <f>IF(B259&lt;&gt;" ",SUBTOTAL(103,B$7:$B259))</f>
        <v>253</v>
      </c>
      <c r="B259" s="149" t="s">
        <v>1098</v>
      </c>
      <c r="C259" s="166" t="s">
        <v>280</v>
      </c>
      <c r="D259" s="167" t="s">
        <v>183</v>
      </c>
      <c r="E259" s="148" t="s">
        <v>1082</v>
      </c>
      <c r="F259" s="149" t="s">
        <v>72</v>
      </c>
      <c r="G259" s="149" t="s">
        <v>1097</v>
      </c>
      <c r="H259" s="150" t="s">
        <v>161</v>
      </c>
      <c r="I259" s="150" t="s">
        <v>161</v>
      </c>
      <c r="J259" s="150" t="s">
        <v>161</v>
      </c>
      <c r="K259" s="151">
        <v>9.4</v>
      </c>
      <c r="L259" s="149">
        <v>112</v>
      </c>
      <c r="M259" s="149">
        <v>120</v>
      </c>
      <c r="N259" s="152">
        <v>2.9</v>
      </c>
      <c r="O259" s="149" t="s">
        <v>40</v>
      </c>
      <c r="P259" s="176" t="s">
        <v>1022</v>
      </c>
      <c r="Q259" s="85" t="str">
        <f t="shared" si="1"/>
        <v>KS</v>
      </c>
      <c r="R259" s="86" t="s">
        <v>399</v>
      </c>
      <c r="S259" s="89" t="s">
        <v>402</v>
      </c>
      <c r="T259" s="174" t="s">
        <v>1691</v>
      </c>
      <c r="U259" s="86" t="e">
        <f>VLOOKUP(B259,'[1]CT1'!$B$4:$B$93,1,FALSE)</f>
        <v>#N/A</v>
      </c>
      <c r="V259" s="168"/>
      <c r="W259" s="88"/>
      <c r="X259" s="172">
        <v>0</v>
      </c>
      <c r="Y259" s="87" t="str">
        <f>VLOOKUP(B259,'[2]Đơn T10'!$C$7:$C$620,1,FALSE)</f>
        <v>17D110150</v>
      </c>
    </row>
    <row r="260" spans="1:25" s="87" customFormat="1" ht="25.5" customHeight="1">
      <c r="A260" s="77">
        <f>IF(B260&lt;&gt;" ",SUBTOTAL(103,B$7:$B260))</f>
        <v>254</v>
      </c>
      <c r="B260" s="149" t="s">
        <v>1099</v>
      </c>
      <c r="C260" s="166" t="s">
        <v>1100</v>
      </c>
      <c r="D260" s="167" t="s">
        <v>1101</v>
      </c>
      <c r="E260" s="148" t="s">
        <v>1102</v>
      </c>
      <c r="F260" s="149" t="s">
        <v>38</v>
      </c>
      <c r="G260" s="149" t="s">
        <v>1097</v>
      </c>
      <c r="H260" s="150" t="s">
        <v>161</v>
      </c>
      <c r="I260" s="150" t="s">
        <v>161</v>
      </c>
      <c r="J260" s="150" t="s">
        <v>161</v>
      </c>
      <c r="K260" s="151">
        <v>10</v>
      </c>
      <c r="L260" s="149">
        <v>112</v>
      </c>
      <c r="M260" s="149">
        <v>120</v>
      </c>
      <c r="N260" s="152">
        <v>2.98</v>
      </c>
      <c r="O260" s="149" t="s">
        <v>40</v>
      </c>
      <c r="P260" s="176" t="s">
        <v>1022</v>
      </c>
      <c r="Q260" s="85" t="str">
        <f t="shared" si="1"/>
        <v>KS</v>
      </c>
      <c r="R260" s="86" t="s">
        <v>399</v>
      </c>
      <c r="S260" s="89" t="s">
        <v>402</v>
      </c>
      <c r="T260" s="174" t="s">
        <v>1691</v>
      </c>
      <c r="U260" s="86" t="e">
        <f>VLOOKUP(B260,'[1]CT1'!$B$4:$B$93,1,FALSE)</f>
        <v>#N/A</v>
      </c>
      <c r="V260" s="168"/>
      <c r="W260" s="88"/>
      <c r="X260" s="172">
        <v>0</v>
      </c>
      <c r="Y260" s="87" t="str">
        <f>VLOOKUP(B260,'[2]Đơn T10'!$C$7:$C$620,1,FALSE)</f>
        <v>17D110161</v>
      </c>
    </row>
    <row r="261" spans="1:25" s="87" customFormat="1" ht="25.5" customHeight="1">
      <c r="A261" s="77">
        <f>IF(B261&lt;&gt;" ",SUBTOTAL(103,B$7:$B261))</f>
        <v>255</v>
      </c>
      <c r="B261" s="149" t="s">
        <v>1103</v>
      </c>
      <c r="C261" s="166" t="s">
        <v>165</v>
      </c>
      <c r="D261" s="167" t="s">
        <v>323</v>
      </c>
      <c r="E261" s="148" t="s">
        <v>1104</v>
      </c>
      <c r="F261" s="149" t="s">
        <v>38</v>
      </c>
      <c r="G261" s="149" t="s">
        <v>1105</v>
      </c>
      <c r="H261" s="150" t="s">
        <v>161</v>
      </c>
      <c r="I261" s="150" t="s">
        <v>161</v>
      </c>
      <c r="J261" s="150" t="s">
        <v>161</v>
      </c>
      <c r="K261" s="151">
        <v>8.7</v>
      </c>
      <c r="L261" s="149">
        <v>112</v>
      </c>
      <c r="M261" s="149">
        <v>120</v>
      </c>
      <c r="N261" s="152">
        <v>3.01</v>
      </c>
      <c r="O261" s="149" t="s">
        <v>40</v>
      </c>
      <c r="P261" s="176" t="s">
        <v>1022</v>
      </c>
      <c r="Q261" s="85" t="str">
        <f t="shared" si="1"/>
        <v>LH</v>
      </c>
      <c r="R261" s="86" t="s">
        <v>401</v>
      </c>
      <c r="S261" s="89" t="s">
        <v>404</v>
      </c>
      <c r="T261" s="174" t="s">
        <v>1690</v>
      </c>
      <c r="U261" s="86" t="e">
        <f>VLOOKUP(B261,'[1]CT1'!$B$4:$B$93,1,FALSE)</f>
        <v>#N/A</v>
      </c>
      <c r="V261" s="168"/>
      <c r="W261" s="88"/>
      <c r="X261" s="172" t="s">
        <v>1701</v>
      </c>
      <c r="Y261" s="87" t="str">
        <f>VLOOKUP(B261,'[2]Đơn T10'!$C$7:$C$620,1,FALSE)</f>
        <v>17D250156</v>
      </c>
    </row>
    <row r="262" spans="1:25" s="87" customFormat="1" ht="25.5" customHeight="1">
      <c r="A262" s="77">
        <f>IF(B262&lt;&gt;" ",SUBTOTAL(103,B$7:$B262))</f>
        <v>256</v>
      </c>
      <c r="B262" s="149" t="s">
        <v>1106</v>
      </c>
      <c r="C262" s="166" t="s">
        <v>80</v>
      </c>
      <c r="D262" s="167" t="s">
        <v>74</v>
      </c>
      <c r="E262" s="148" t="s">
        <v>1065</v>
      </c>
      <c r="F262" s="149" t="s">
        <v>38</v>
      </c>
      <c r="G262" s="149" t="s">
        <v>1107</v>
      </c>
      <c r="H262" s="150" t="s">
        <v>161</v>
      </c>
      <c r="I262" s="150" t="s">
        <v>161</v>
      </c>
      <c r="J262" s="150" t="s">
        <v>161</v>
      </c>
      <c r="K262" s="151">
        <v>9.3</v>
      </c>
      <c r="L262" s="149">
        <v>112</v>
      </c>
      <c r="M262" s="149">
        <v>120</v>
      </c>
      <c r="N262" s="152">
        <v>3.74</v>
      </c>
      <c r="O262" s="96" t="s">
        <v>939</v>
      </c>
      <c r="P262" s="176" t="s">
        <v>1022</v>
      </c>
      <c r="Q262" s="85" t="str">
        <f t="shared" si="1"/>
        <v>KS</v>
      </c>
      <c r="R262" s="86" t="s">
        <v>399</v>
      </c>
      <c r="S262" s="89" t="s">
        <v>402</v>
      </c>
      <c r="T262" s="174" t="s">
        <v>1691</v>
      </c>
      <c r="U262" s="86" t="e">
        <f>VLOOKUP(B262,'[1]CT1'!$B$4:$B$93,1,FALSE)</f>
        <v>#N/A</v>
      </c>
      <c r="V262" s="168"/>
      <c r="W262" s="88"/>
      <c r="X262" s="172">
        <v>0</v>
      </c>
      <c r="Y262" s="87" t="str">
        <f>VLOOKUP(B262,'[2]Đơn T10'!$C$7:$C$620,1,FALSE)</f>
        <v>17D110184</v>
      </c>
    </row>
    <row r="263" spans="1:25" s="87" customFormat="1" ht="25.5" customHeight="1">
      <c r="A263" s="77">
        <f>IF(B263&lt;&gt;" ",SUBTOTAL(103,B$7:$B263))</f>
        <v>257</v>
      </c>
      <c r="B263" s="149" t="s">
        <v>1108</v>
      </c>
      <c r="C263" s="166" t="s">
        <v>1109</v>
      </c>
      <c r="D263" s="167" t="s">
        <v>258</v>
      </c>
      <c r="E263" s="148" t="s">
        <v>1110</v>
      </c>
      <c r="F263" s="149" t="s">
        <v>38</v>
      </c>
      <c r="G263" s="149" t="s">
        <v>1107</v>
      </c>
      <c r="H263" s="150" t="s">
        <v>161</v>
      </c>
      <c r="I263" s="150" t="s">
        <v>161</v>
      </c>
      <c r="J263" s="150" t="s">
        <v>161</v>
      </c>
      <c r="K263" s="151">
        <v>7.5</v>
      </c>
      <c r="L263" s="149">
        <v>112</v>
      </c>
      <c r="M263" s="149">
        <v>120</v>
      </c>
      <c r="N263" s="152">
        <v>2.88</v>
      </c>
      <c r="O263" s="149" t="s">
        <v>40</v>
      </c>
      <c r="P263" s="176" t="s">
        <v>1022</v>
      </c>
      <c r="Q263" s="85" t="str">
        <f t="shared" si="1"/>
        <v>KS</v>
      </c>
      <c r="R263" s="86" t="s">
        <v>399</v>
      </c>
      <c r="S263" s="89" t="s">
        <v>402</v>
      </c>
      <c r="T263" s="174" t="s">
        <v>1691</v>
      </c>
      <c r="U263" s="86" t="e">
        <f>VLOOKUP(B263,'[1]CT1'!$B$4:$B$93,1,FALSE)</f>
        <v>#N/A</v>
      </c>
      <c r="V263" s="168"/>
      <c r="W263" s="88"/>
      <c r="X263" s="172" t="s">
        <v>1701</v>
      </c>
      <c r="Y263" s="87" t="str">
        <f>VLOOKUP(B263,'[2]Đơn T10'!$C$7:$C$620,1,FALSE)</f>
        <v>17D110196</v>
      </c>
    </row>
    <row r="264" spans="1:25" s="87" customFormat="1" ht="25.5" customHeight="1">
      <c r="A264" s="77">
        <f>IF(B264&lt;&gt;" ",SUBTOTAL(103,B$7:$B264))</f>
        <v>258</v>
      </c>
      <c r="B264" s="149" t="s">
        <v>1111</v>
      </c>
      <c r="C264" s="166" t="s">
        <v>498</v>
      </c>
      <c r="D264" s="167" t="s">
        <v>72</v>
      </c>
      <c r="E264" s="148" t="s">
        <v>1112</v>
      </c>
      <c r="F264" s="149" t="s">
        <v>72</v>
      </c>
      <c r="G264" s="149" t="s">
        <v>1107</v>
      </c>
      <c r="H264" s="150" t="s">
        <v>161</v>
      </c>
      <c r="I264" s="150" t="s">
        <v>161</v>
      </c>
      <c r="J264" s="150" t="s">
        <v>161</v>
      </c>
      <c r="K264" s="151">
        <v>8.6</v>
      </c>
      <c r="L264" s="149">
        <v>112</v>
      </c>
      <c r="M264" s="149">
        <v>120</v>
      </c>
      <c r="N264" s="152">
        <v>3.03</v>
      </c>
      <c r="O264" s="149" t="s">
        <v>40</v>
      </c>
      <c r="P264" s="176" t="s">
        <v>1022</v>
      </c>
      <c r="Q264" s="85" t="str">
        <f t="shared" si="1"/>
        <v>KS</v>
      </c>
      <c r="R264" s="86" t="s">
        <v>399</v>
      </c>
      <c r="S264" s="89" t="s">
        <v>402</v>
      </c>
      <c r="T264" s="174" t="s">
        <v>1691</v>
      </c>
      <c r="U264" s="86" t="e">
        <f>VLOOKUP(B264,'[1]CT1'!$B$4:$B$93,1,FALSE)</f>
        <v>#N/A</v>
      </c>
      <c r="V264" s="168"/>
      <c r="W264" s="88"/>
      <c r="X264" s="172">
        <v>0</v>
      </c>
      <c r="Y264" s="87" t="str">
        <f>VLOOKUP(B264,'[2]Đơn T10'!$C$7:$C$620,1,FALSE)</f>
        <v>17D110205</v>
      </c>
    </row>
    <row r="265" spans="1:25" s="87" customFormat="1" ht="25.5" customHeight="1">
      <c r="A265" s="77">
        <f>IF(B265&lt;&gt;" ",SUBTOTAL(103,B$7:$B265))</f>
        <v>259</v>
      </c>
      <c r="B265" s="149" t="s">
        <v>1113</v>
      </c>
      <c r="C265" s="166" t="s">
        <v>1114</v>
      </c>
      <c r="D265" s="167" t="s">
        <v>1115</v>
      </c>
      <c r="E265" s="148" t="s">
        <v>1116</v>
      </c>
      <c r="F265" s="149" t="s">
        <v>38</v>
      </c>
      <c r="G265" s="149" t="s">
        <v>1107</v>
      </c>
      <c r="H265" s="150" t="s">
        <v>161</v>
      </c>
      <c r="I265" s="150" t="s">
        <v>161</v>
      </c>
      <c r="J265" s="150" t="s">
        <v>161</v>
      </c>
      <c r="K265" s="151">
        <v>8.5</v>
      </c>
      <c r="L265" s="149">
        <v>112</v>
      </c>
      <c r="M265" s="149">
        <v>120</v>
      </c>
      <c r="N265" s="152">
        <v>3.51</v>
      </c>
      <c r="O265" s="149" t="s">
        <v>66</v>
      </c>
      <c r="P265" s="176" t="s">
        <v>1022</v>
      </c>
      <c r="Q265" s="85" t="str">
        <f t="shared" si="1"/>
        <v>KS</v>
      </c>
      <c r="R265" s="86" t="s">
        <v>399</v>
      </c>
      <c r="S265" s="89" t="s">
        <v>402</v>
      </c>
      <c r="T265" s="174" t="s">
        <v>1691</v>
      </c>
      <c r="U265" s="86" t="e">
        <f>VLOOKUP(B265,'[1]CT1'!$B$4:$B$93,1,FALSE)</f>
        <v>#N/A</v>
      </c>
      <c r="V265" s="168"/>
      <c r="W265" s="88"/>
      <c r="X265" s="172">
        <v>0</v>
      </c>
      <c r="Y265" s="87" t="str">
        <f>VLOOKUP(B265,'[2]Đơn T10'!$C$7:$C$620,1,FALSE)</f>
        <v>17D110215</v>
      </c>
    </row>
    <row r="266" spans="1:25" s="87" customFormat="1" ht="25.5" customHeight="1">
      <c r="A266" s="77">
        <f>IF(B266&lt;&gt;" ",SUBTOTAL(103,B$7:$B266))</f>
        <v>260</v>
      </c>
      <c r="B266" s="149" t="s">
        <v>1117</v>
      </c>
      <c r="C266" s="166" t="s">
        <v>375</v>
      </c>
      <c r="D266" s="167" t="s">
        <v>316</v>
      </c>
      <c r="E266" s="148" t="s">
        <v>1118</v>
      </c>
      <c r="F266" s="149" t="s">
        <v>38</v>
      </c>
      <c r="G266" s="149" t="s">
        <v>1107</v>
      </c>
      <c r="H266" s="150" t="s">
        <v>161</v>
      </c>
      <c r="I266" s="150" t="s">
        <v>161</v>
      </c>
      <c r="J266" s="150" t="s">
        <v>161</v>
      </c>
      <c r="K266" s="151">
        <v>9.6</v>
      </c>
      <c r="L266" s="149">
        <v>112</v>
      </c>
      <c r="M266" s="149">
        <v>120</v>
      </c>
      <c r="N266" s="152">
        <v>3.38</v>
      </c>
      <c r="O266" s="149" t="s">
        <v>66</v>
      </c>
      <c r="P266" s="176" t="s">
        <v>1022</v>
      </c>
      <c r="Q266" s="85" t="str">
        <f t="shared" si="1"/>
        <v>KS</v>
      </c>
      <c r="R266" s="86" t="s">
        <v>399</v>
      </c>
      <c r="S266" s="89" t="s">
        <v>402</v>
      </c>
      <c r="T266" s="174" t="s">
        <v>1691</v>
      </c>
      <c r="U266" s="86" t="e">
        <f>VLOOKUP(B266,'[1]CT1'!$B$4:$B$93,1,FALSE)</f>
        <v>#N/A</v>
      </c>
      <c r="V266" s="168"/>
      <c r="W266" s="88"/>
      <c r="X266" s="172">
        <v>0</v>
      </c>
      <c r="Y266" s="87" t="str">
        <f>VLOOKUP(B266,'[2]Đơn T10'!$C$7:$C$620,1,FALSE)</f>
        <v>17D110220</v>
      </c>
    </row>
    <row r="267" spans="1:25" s="87" customFormat="1" ht="25.5" customHeight="1">
      <c r="A267" s="77">
        <f>IF(B267&lt;&gt;" ",SUBTOTAL(103,B$7:$B267))</f>
        <v>261</v>
      </c>
      <c r="B267" s="149" t="s">
        <v>1119</v>
      </c>
      <c r="C267" s="166" t="s">
        <v>53</v>
      </c>
      <c r="D267" s="167" t="s">
        <v>179</v>
      </c>
      <c r="E267" s="148" t="s">
        <v>1120</v>
      </c>
      <c r="F267" s="149" t="s">
        <v>38</v>
      </c>
      <c r="G267" s="149" t="s">
        <v>1121</v>
      </c>
      <c r="H267" s="150" t="s">
        <v>161</v>
      </c>
      <c r="I267" s="150" t="s">
        <v>161</v>
      </c>
      <c r="J267" s="150" t="s">
        <v>161</v>
      </c>
      <c r="K267" s="151">
        <v>9</v>
      </c>
      <c r="L267" s="149">
        <v>112</v>
      </c>
      <c r="M267" s="149">
        <v>120</v>
      </c>
      <c r="N267" s="152">
        <v>3.34</v>
      </c>
      <c r="O267" s="149" t="s">
        <v>66</v>
      </c>
      <c r="P267" s="176" t="s">
        <v>1022</v>
      </c>
      <c r="Q267" s="85" t="str">
        <f t="shared" si="1"/>
        <v>LH</v>
      </c>
      <c r="R267" s="86" t="s">
        <v>401</v>
      </c>
      <c r="S267" s="89" t="s">
        <v>404</v>
      </c>
      <c r="T267" s="174" t="s">
        <v>1690</v>
      </c>
      <c r="U267" s="86" t="e">
        <f>VLOOKUP(B267,'[1]CT1'!$B$4:$B$93,1,FALSE)</f>
        <v>#N/A</v>
      </c>
      <c r="V267" s="168"/>
      <c r="W267" s="88"/>
      <c r="X267" s="172" t="s">
        <v>1701</v>
      </c>
      <c r="Y267" s="87" t="str">
        <f>VLOOKUP(B267,'[2]Đơn T10'!$C$7:$C$620,1,FALSE)</f>
        <v>17D250189</v>
      </c>
    </row>
    <row r="268" spans="1:25" s="87" customFormat="1" ht="25.5" customHeight="1">
      <c r="A268" s="77">
        <f>IF(B268&lt;&gt;" ",SUBTOTAL(103,B$7:$B268))</f>
        <v>262</v>
      </c>
      <c r="B268" s="149" t="s">
        <v>1122</v>
      </c>
      <c r="C268" s="166" t="s">
        <v>1123</v>
      </c>
      <c r="D268" s="167" t="s">
        <v>1077</v>
      </c>
      <c r="E268" s="148" t="s">
        <v>1124</v>
      </c>
      <c r="F268" s="149" t="s">
        <v>38</v>
      </c>
      <c r="G268" s="149" t="s">
        <v>1121</v>
      </c>
      <c r="H268" s="150" t="s">
        <v>161</v>
      </c>
      <c r="I268" s="150" t="s">
        <v>161</v>
      </c>
      <c r="J268" s="150" t="s">
        <v>161</v>
      </c>
      <c r="K268" s="151">
        <v>9</v>
      </c>
      <c r="L268" s="149">
        <v>112</v>
      </c>
      <c r="M268" s="149">
        <v>120</v>
      </c>
      <c r="N268" s="152">
        <v>3.13</v>
      </c>
      <c r="O268" s="149" t="s">
        <v>40</v>
      </c>
      <c r="P268" s="176" t="s">
        <v>1022</v>
      </c>
      <c r="Q268" s="85" t="str">
        <f t="shared" si="1"/>
        <v>LH</v>
      </c>
      <c r="R268" s="86" t="s">
        <v>401</v>
      </c>
      <c r="S268" s="89" t="s">
        <v>404</v>
      </c>
      <c r="T268" s="174" t="s">
        <v>1690</v>
      </c>
      <c r="U268" s="86" t="e">
        <f>VLOOKUP(B268,'[1]CT1'!$B$4:$B$93,1,FALSE)</f>
        <v>#N/A</v>
      </c>
      <c r="V268" s="168"/>
      <c r="W268" s="88"/>
      <c r="X268" s="172">
        <v>0</v>
      </c>
      <c r="Y268" s="87" t="str">
        <f>VLOOKUP(B268,'[2]Đơn T10'!$C$7:$C$620,1,FALSE)</f>
        <v>17D250203</v>
      </c>
    </row>
    <row r="269" spans="1:25" s="87" customFormat="1" ht="25.5" customHeight="1">
      <c r="A269" s="77">
        <f>IF(B269&lt;&gt;" ",SUBTOTAL(103,B$7:$B269))</f>
        <v>263</v>
      </c>
      <c r="B269" s="149" t="s">
        <v>1710</v>
      </c>
      <c r="C269" s="166" t="s">
        <v>1711</v>
      </c>
      <c r="D269" s="167" t="s">
        <v>1712</v>
      </c>
      <c r="E269" s="148" t="s">
        <v>1713</v>
      </c>
      <c r="F269" s="149" t="s">
        <v>38</v>
      </c>
      <c r="G269" s="149" t="s">
        <v>1121</v>
      </c>
      <c r="H269" s="150" t="s">
        <v>161</v>
      </c>
      <c r="I269" s="150" t="s">
        <v>161</v>
      </c>
      <c r="J269" s="150" t="s">
        <v>161</v>
      </c>
      <c r="K269" s="151">
        <v>8.7</v>
      </c>
      <c r="L269" s="149">
        <v>112</v>
      </c>
      <c r="M269" s="149">
        <v>120</v>
      </c>
      <c r="N269" s="152">
        <v>2.56</v>
      </c>
      <c r="O269" s="149" t="s">
        <v>40</v>
      </c>
      <c r="P269" s="176" t="s">
        <v>1022</v>
      </c>
      <c r="Q269" s="85" t="str">
        <f>RIGHT(G269,2)</f>
        <v>LH</v>
      </c>
      <c r="R269" s="86" t="s">
        <v>401</v>
      </c>
      <c r="S269" s="89" t="s">
        <v>404</v>
      </c>
      <c r="T269" s="174" t="s">
        <v>1690</v>
      </c>
      <c r="U269" s="86" t="e">
        <f>VLOOKUP(B269,'[1]CT1'!$B$4:$B$93,1,FALSE)</f>
        <v>#N/A</v>
      </c>
      <c r="V269" s="168"/>
      <c r="W269" s="88"/>
      <c r="X269" s="172" t="s">
        <v>1010</v>
      </c>
      <c r="Y269" s="87" t="str">
        <f>VLOOKUP(B269,'[2]Đơn T10'!$C$7:$C$620,1,FALSE)</f>
        <v>17D250227</v>
      </c>
    </row>
    <row r="270" spans="1:25" s="87" customFormat="1" ht="25.5" customHeight="1">
      <c r="A270" s="77">
        <f>IF(B270&lt;&gt;" ",SUBTOTAL(103,B$7:$B270))</f>
        <v>264</v>
      </c>
      <c r="B270" s="149" t="s">
        <v>1125</v>
      </c>
      <c r="C270" s="166" t="s">
        <v>1126</v>
      </c>
      <c r="D270" s="167" t="s">
        <v>347</v>
      </c>
      <c r="E270" s="148" t="s">
        <v>1127</v>
      </c>
      <c r="F270" s="149" t="s">
        <v>38</v>
      </c>
      <c r="G270" s="149" t="s">
        <v>1121</v>
      </c>
      <c r="H270" s="150" t="s">
        <v>161</v>
      </c>
      <c r="I270" s="150" t="s">
        <v>161</v>
      </c>
      <c r="J270" s="150" t="s">
        <v>161</v>
      </c>
      <c r="K270" s="151">
        <v>8.5</v>
      </c>
      <c r="L270" s="149">
        <v>112</v>
      </c>
      <c r="M270" s="149">
        <v>120</v>
      </c>
      <c r="N270" s="152">
        <v>3.21</v>
      </c>
      <c r="O270" s="149" t="s">
        <v>66</v>
      </c>
      <c r="P270" s="176" t="s">
        <v>1022</v>
      </c>
      <c r="Q270" s="85" t="str">
        <f t="shared" si="1"/>
        <v>LH</v>
      </c>
      <c r="R270" s="86" t="s">
        <v>401</v>
      </c>
      <c r="S270" s="89" t="s">
        <v>404</v>
      </c>
      <c r="T270" s="174" t="s">
        <v>1690</v>
      </c>
      <c r="U270" s="86" t="e">
        <f>VLOOKUP(B270,'[1]CT1'!$B$4:$B$93,1,FALSE)</f>
        <v>#N/A</v>
      </c>
      <c r="V270" s="168"/>
      <c r="W270" s="88"/>
      <c r="X270" s="172">
        <v>0</v>
      </c>
      <c r="Y270" s="87" t="str">
        <f>VLOOKUP(B270,'[2]Đơn T10'!$C$7:$C$620,1,FALSE)</f>
        <v>17D250215</v>
      </c>
    </row>
    <row r="271" spans="1:25" s="87" customFormat="1" ht="25.5" customHeight="1">
      <c r="A271" s="77">
        <f>IF(B271&lt;&gt;" ",SUBTOTAL(103,B$7:$B271))</f>
        <v>265</v>
      </c>
      <c r="B271" s="149" t="s">
        <v>1128</v>
      </c>
      <c r="C271" s="166" t="s">
        <v>377</v>
      </c>
      <c r="D271" s="167" t="s">
        <v>267</v>
      </c>
      <c r="E271" s="148" t="s">
        <v>970</v>
      </c>
      <c r="F271" s="149" t="s">
        <v>38</v>
      </c>
      <c r="G271" s="149" t="s">
        <v>1121</v>
      </c>
      <c r="H271" s="150" t="s">
        <v>161</v>
      </c>
      <c r="I271" s="150" t="s">
        <v>161</v>
      </c>
      <c r="J271" s="150" t="s">
        <v>161</v>
      </c>
      <c r="K271" s="151">
        <v>8.8</v>
      </c>
      <c r="L271" s="149">
        <v>112</v>
      </c>
      <c r="M271" s="149">
        <v>120</v>
      </c>
      <c r="N271" s="152">
        <v>3</v>
      </c>
      <c r="O271" s="149" t="s">
        <v>40</v>
      </c>
      <c r="P271" s="176" t="s">
        <v>1022</v>
      </c>
      <c r="Q271" s="85" t="str">
        <f t="shared" si="1"/>
        <v>LH</v>
      </c>
      <c r="R271" s="86" t="s">
        <v>401</v>
      </c>
      <c r="S271" s="89" t="s">
        <v>404</v>
      </c>
      <c r="T271" s="174" t="s">
        <v>1690</v>
      </c>
      <c r="U271" s="86" t="e">
        <f>VLOOKUP(B271,'[1]CT1'!$B$4:$B$93,1,FALSE)</f>
        <v>#N/A</v>
      </c>
      <c r="V271" s="168"/>
      <c r="W271" s="88"/>
      <c r="X271" s="172" t="s">
        <v>1676</v>
      </c>
      <c r="Y271" s="87" t="str">
        <f>VLOOKUP(B271,'[2]Đơn T10'!$C$7:$C$620,1,FALSE)</f>
        <v>17D250220</v>
      </c>
    </row>
    <row r="272" spans="1:25" s="87" customFormat="1" ht="25.5" customHeight="1">
      <c r="A272" s="77">
        <f>IF(B272&lt;&gt;" ",SUBTOTAL(103,B$7:$B272))</f>
        <v>266</v>
      </c>
      <c r="B272" s="149" t="s">
        <v>1129</v>
      </c>
      <c r="C272" s="166" t="s">
        <v>943</v>
      </c>
      <c r="D272" s="167" t="s">
        <v>106</v>
      </c>
      <c r="E272" s="148" t="s">
        <v>1130</v>
      </c>
      <c r="F272" s="149" t="s">
        <v>38</v>
      </c>
      <c r="G272" s="149" t="s">
        <v>1131</v>
      </c>
      <c r="H272" s="150" t="s">
        <v>161</v>
      </c>
      <c r="I272" s="150" t="s">
        <v>161</v>
      </c>
      <c r="J272" s="150" t="s">
        <v>161</v>
      </c>
      <c r="K272" s="151">
        <v>7</v>
      </c>
      <c r="L272" s="149">
        <v>112</v>
      </c>
      <c r="M272" s="149">
        <v>120</v>
      </c>
      <c r="N272" s="152">
        <v>3</v>
      </c>
      <c r="O272" s="149" t="s">
        <v>40</v>
      </c>
      <c r="P272" s="176" t="s">
        <v>1022</v>
      </c>
      <c r="Q272" s="85" t="str">
        <f t="shared" si="1"/>
        <v>KS</v>
      </c>
      <c r="R272" s="86" t="s">
        <v>399</v>
      </c>
      <c r="S272" s="89" t="s">
        <v>402</v>
      </c>
      <c r="T272" s="174" t="s">
        <v>1691</v>
      </c>
      <c r="U272" s="86" t="e">
        <f>VLOOKUP(B272,'[1]CT1'!$B$4:$B$93,1,FALSE)</f>
        <v>#N/A</v>
      </c>
      <c r="V272" s="168"/>
      <c r="W272" s="88"/>
      <c r="X272" s="172" t="s">
        <v>1701</v>
      </c>
      <c r="Y272" s="87" t="str">
        <f>VLOOKUP(B272,'[2]Đơn T10'!$C$7:$C$620,1,FALSE)</f>
        <v>17D110242</v>
      </c>
    </row>
    <row r="273" spans="1:25" s="87" customFormat="1" ht="25.5" customHeight="1">
      <c r="A273" s="77">
        <f>IF(B273&lt;&gt;" ",SUBTOTAL(103,B$7:$B273))</f>
        <v>267</v>
      </c>
      <c r="B273" s="149" t="s">
        <v>1706</v>
      </c>
      <c r="C273" s="166" t="s">
        <v>222</v>
      </c>
      <c r="D273" s="167" t="s">
        <v>195</v>
      </c>
      <c r="E273" s="148" t="s">
        <v>1707</v>
      </c>
      <c r="F273" s="149" t="s">
        <v>38</v>
      </c>
      <c r="G273" s="149" t="s">
        <v>1131</v>
      </c>
      <c r="H273" s="150" t="s">
        <v>161</v>
      </c>
      <c r="I273" s="150" t="s">
        <v>161</v>
      </c>
      <c r="J273" s="150" t="s">
        <v>161</v>
      </c>
      <c r="K273" s="151">
        <v>8.3</v>
      </c>
      <c r="L273" s="149">
        <v>112</v>
      </c>
      <c r="M273" s="149">
        <v>120</v>
      </c>
      <c r="N273" s="152">
        <v>2.95</v>
      </c>
      <c r="O273" s="149" t="s">
        <v>40</v>
      </c>
      <c r="P273" s="176" t="s">
        <v>1022</v>
      </c>
      <c r="Q273" s="85" t="str">
        <f>RIGHT(G273,2)</f>
        <v>KS</v>
      </c>
      <c r="R273" s="86" t="s">
        <v>399</v>
      </c>
      <c r="S273" s="89" t="s">
        <v>402</v>
      </c>
      <c r="T273" s="174" t="s">
        <v>1691</v>
      </c>
      <c r="U273" s="86" t="e">
        <f>VLOOKUP(B273,'[1]CT1'!$B$4:$B$93,1,FALSE)</f>
        <v>#N/A</v>
      </c>
      <c r="V273" s="168"/>
      <c r="W273" s="88"/>
      <c r="X273" s="172" t="s">
        <v>1010</v>
      </c>
      <c r="Y273" s="87" t="str">
        <f>VLOOKUP(B273,'[2]Đơn T10'!$C$7:$C$620,1,FALSE)</f>
        <v>17D110259</v>
      </c>
    </row>
    <row r="274" spans="1:25" s="87" customFormat="1" ht="25.5" customHeight="1">
      <c r="A274" s="77">
        <f>IF(B274&lt;&gt;" ",SUBTOTAL(103,B$7:$B274))</f>
        <v>268</v>
      </c>
      <c r="B274" s="149" t="s">
        <v>1132</v>
      </c>
      <c r="C274" s="166" t="s">
        <v>1133</v>
      </c>
      <c r="D274" s="167" t="s">
        <v>1134</v>
      </c>
      <c r="E274" s="148" t="s">
        <v>1135</v>
      </c>
      <c r="F274" s="149" t="s">
        <v>38</v>
      </c>
      <c r="G274" s="149" t="s">
        <v>1131</v>
      </c>
      <c r="H274" s="150" t="s">
        <v>161</v>
      </c>
      <c r="I274" s="150" t="s">
        <v>161</v>
      </c>
      <c r="J274" s="150" t="s">
        <v>161</v>
      </c>
      <c r="K274" s="151">
        <v>9.3</v>
      </c>
      <c r="L274" s="149">
        <v>112</v>
      </c>
      <c r="M274" s="149">
        <v>120</v>
      </c>
      <c r="N274" s="152">
        <v>2.81</v>
      </c>
      <c r="O274" s="149" t="s">
        <v>40</v>
      </c>
      <c r="P274" s="176" t="s">
        <v>1022</v>
      </c>
      <c r="Q274" s="85" t="str">
        <f t="shared" si="1"/>
        <v>KS</v>
      </c>
      <c r="R274" s="86" t="s">
        <v>399</v>
      </c>
      <c r="S274" s="89" t="s">
        <v>402</v>
      </c>
      <c r="T274" s="174" t="s">
        <v>1691</v>
      </c>
      <c r="U274" s="86" t="e">
        <f>VLOOKUP(B274,'[1]CT1'!$B$4:$B$93,1,FALSE)</f>
        <v>#N/A</v>
      </c>
      <c r="V274" s="168"/>
      <c r="W274" s="88"/>
      <c r="X274" s="172">
        <v>0</v>
      </c>
      <c r="Y274" s="87" t="str">
        <f>VLOOKUP(B274,'[2]Đơn T10'!$C$7:$C$620,1,FALSE)</f>
        <v>17D110269</v>
      </c>
    </row>
    <row r="275" spans="1:25" s="87" customFormat="1" ht="25.5" customHeight="1">
      <c r="A275" s="77">
        <f>IF(B275&lt;&gt;" ",SUBTOTAL(103,B$7:$B275))</f>
        <v>269</v>
      </c>
      <c r="B275" s="149" t="s">
        <v>1136</v>
      </c>
      <c r="C275" s="166" t="s">
        <v>228</v>
      </c>
      <c r="D275" s="167" t="s">
        <v>145</v>
      </c>
      <c r="E275" s="148" t="s">
        <v>1137</v>
      </c>
      <c r="F275" s="149" t="s">
        <v>72</v>
      </c>
      <c r="G275" s="149" t="s">
        <v>1131</v>
      </c>
      <c r="H275" s="150" t="s">
        <v>161</v>
      </c>
      <c r="I275" s="150" t="s">
        <v>161</v>
      </c>
      <c r="J275" s="150" t="s">
        <v>161</v>
      </c>
      <c r="K275" s="151">
        <v>8.9</v>
      </c>
      <c r="L275" s="149">
        <v>112</v>
      </c>
      <c r="M275" s="149">
        <v>120</v>
      </c>
      <c r="N275" s="152">
        <v>3</v>
      </c>
      <c r="O275" s="149" t="s">
        <v>40</v>
      </c>
      <c r="P275" s="176" t="s">
        <v>1022</v>
      </c>
      <c r="Q275" s="85" t="str">
        <f t="shared" si="1"/>
        <v>KS</v>
      </c>
      <c r="R275" s="86" t="s">
        <v>399</v>
      </c>
      <c r="S275" s="89" t="s">
        <v>402</v>
      </c>
      <c r="T275" s="174" t="s">
        <v>1691</v>
      </c>
      <c r="U275" s="86" t="e">
        <f>VLOOKUP(B275,'[1]CT1'!$B$4:$B$93,1,FALSE)</f>
        <v>#N/A</v>
      </c>
      <c r="V275" s="168"/>
      <c r="W275" s="88"/>
      <c r="X275" s="172">
        <v>0</v>
      </c>
      <c r="Y275" s="87" t="str">
        <f>VLOOKUP(B275,'[2]Đơn T10'!$C$7:$C$620,1,FALSE)</f>
        <v>17D110270</v>
      </c>
    </row>
    <row r="276" spans="1:25" s="87" customFormat="1" ht="25.5" customHeight="1">
      <c r="A276" s="77">
        <f>IF(B276&lt;&gt;" ",SUBTOTAL(103,B$7:$B276))</f>
        <v>270</v>
      </c>
      <c r="B276" s="149" t="s">
        <v>1138</v>
      </c>
      <c r="C276" s="166" t="s">
        <v>233</v>
      </c>
      <c r="D276" s="167" t="s">
        <v>1139</v>
      </c>
      <c r="E276" s="148" t="s">
        <v>1038</v>
      </c>
      <c r="F276" s="149" t="s">
        <v>38</v>
      </c>
      <c r="G276" s="149" t="s">
        <v>1131</v>
      </c>
      <c r="H276" s="150" t="s">
        <v>161</v>
      </c>
      <c r="I276" s="150" t="s">
        <v>161</v>
      </c>
      <c r="J276" s="150" t="s">
        <v>161</v>
      </c>
      <c r="K276" s="151">
        <v>9</v>
      </c>
      <c r="L276" s="149">
        <v>112</v>
      </c>
      <c r="M276" s="149">
        <v>120</v>
      </c>
      <c r="N276" s="152">
        <v>3.39</v>
      </c>
      <c r="O276" s="149" t="s">
        <v>66</v>
      </c>
      <c r="P276" s="176" t="s">
        <v>1022</v>
      </c>
      <c r="Q276" s="85" t="str">
        <f t="shared" si="1"/>
        <v>KS</v>
      </c>
      <c r="R276" s="86" t="s">
        <v>399</v>
      </c>
      <c r="S276" s="89" t="s">
        <v>402</v>
      </c>
      <c r="T276" s="174" t="s">
        <v>1691</v>
      </c>
      <c r="U276" s="86" t="e">
        <f>VLOOKUP(B276,'[1]CT1'!$B$4:$B$93,1,FALSE)</f>
        <v>#N/A</v>
      </c>
      <c r="V276" s="168"/>
      <c r="W276" s="88"/>
      <c r="X276" s="172">
        <v>0</v>
      </c>
      <c r="Y276" s="87" t="str">
        <f>VLOOKUP(B276,'[2]Đơn T10'!$C$7:$C$620,1,FALSE)</f>
        <v>17D110271</v>
      </c>
    </row>
    <row r="277" spans="1:25" s="87" customFormat="1" ht="25.5" customHeight="1">
      <c r="A277" s="77">
        <f>IF(B277&lt;&gt;" ",SUBTOTAL(103,B$7:$B277))</f>
        <v>271</v>
      </c>
      <c r="B277" s="149" t="s">
        <v>1140</v>
      </c>
      <c r="C277" s="166" t="s">
        <v>53</v>
      </c>
      <c r="D277" s="167" t="s">
        <v>376</v>
      </c>
      <c r="E277" s="148" t="s">
        <v>1141</v>
      </c>
      <c r="F277" s="149" t="s">
        <v>38</v>
      </c>
      <c r="G277" s="149" t="s">
        <v>1142</v>
      </c>
      <c r="H277" s="150" t="s">
        <v>161</v>
      </c>
      <c r="I277" s="150" t="s">
        <v>161</v>
      </c>
      <c r="J277" s="150" t="s">
        <v>161</v>
      </c>
      <c r="K277" s="151">
        <v>8.8</v>
      </c>
      <c r="L277" s="149">
        <v>112</v>
      </c>
      <c r="M277" s="149">
        <v>120</v>
      </c>
      <c r="N277" s="152">
        <v>3.5</v>
      </c>
      <c r="O277" s="149" t="s">
        <v>66</v>
      </c>
      <c r="P277" s="176" t="s">
        <v>1022</v>
      </c>
      <c r="Q277" s="85" t="str">
        <f t="shared" si="1"/>
        <v>KS</v>
      </c>
      <c r="R277" s="86" t="s">
        <v>399</v>
      </c>
      <c r="S277" s="89" t="s">
        <v>402</v>
      </c>
      <c r="T277" s="174" t="s">
        <v>1691</v>
      </c>
      <c r="U277" s="86" t="e">
        <f>VLOOKUP(B277,'[1]CT1'!$B$4:$B$93,1,FALSE)</f>
        <v>#N/A</v>
      </c>
      <c r="V277" s="168"/>
      <c r="W277" s="88"/>
      <c r="X277" s="172">
        <v>0</v>
      </c>
      <c r="Y277" s="87" t="str">
        <f>VLOOKUP(B277,'[2]Đơn T10'!$C$7:$C$620,1,FALSE)</f>
        <v>17D110318</v>
      </c>
    </row>
    <row r="278" spans="1:25" s="87" customFormat="1" ht="25.5" customHeight="1">
      <c r="A278" s="77">
        <f>IF(B278&lt;&gt;" ",SUBTOTAL(103,B$7:$B278))</f>
        <v>272</v>
      </c>
      <c r="B278" s="149" t="s">
        <v>1143</v>
      </c>
      <c r="C278" s="166" t="s">
        <v>544</v>
      </c>
      <c r="D278" s="167" t="s">
        <v>76</v>
      </c>
      <c r="E278" s="148" t="s">
        <v>1144</v>
      </c>
      <c r="F278" s="149" t="s">
        <v>38</v>
      </c>
      <c r="G278" s="149" t="s">
        <v>1142</v>
      </c>
      <c r="H278" s="150" t="s">
        <v>161</v>
      </c>
      <c r="I278" s="150" t="s">
        <v>161</v>
      </c>
      <c r="J278" s="150" t="s">
        <v>161</v>
      </c>
      <c r="K278" s="151">
        <v>9</v>
      </c>
      <c r="L278" s="149">
        <v>112</v>
      </c>
      <c r="M278" s="149">
        <v>120</v>
      </c>
      <c r="N278" s="152">
        <v>3.3</v>
      </c>
      <c r="O278" s="149" t="s">
        <v>66</v>
      </c>
      <c r="P278" s="176" t="s">
        <v>1022</v>
      </c>
      <c r="Q278" s="85" t="str">
        <f t="shared" si="1"/>
        <v>KS</v>
      </c>
      <c r="R278" s="86" t="s">
        <v>399</v>
      </c>
      <c r="S278" s="89" t="s">
        <v>402</v>
      </c>
      <c r="T278" s="174" t="s">
        <v>1691</v>
      </c>
      <c r="U278" s="86" t="e">
        <f>VLOOKUP(B278,'[1]CT1'!$B$4:$B$93,1,FALSE)</f>
        <v>#N/A</v>
      </c>
      <c r="V278" s="168"/>
      <c r="W278" s="88"/>
      <c r="X278" s="172" t="s">
        <v>1701</v>
      </c>
      <c r="Y278" s="87" t="str">
        <f>VLOOKUP(B278,'[2]Đơn T10'!$C$7:$C$620,1,FALSE)</f>
        <v>17D110330</v>
      </c>
    </row>
    <row r="279" spans="1:25" s="87" customFormat="1" ht="25.5" customHeight="1">
      <c r="A279" s="77">
        <f>IF(B279&lt;&gt;" ",SUBTOTAL(103,B$7:$B279))</f>
        <v>273</v>
      </c>
      <c r="B279" s="149" t="s">
        <v>1145</v>
      </c>
      <c r="C279" s="166" t="s">
        <v>53</v>
      </c>
      <c r="D279" s="167" t="s">
        <v>365</v>
      </c>
      <c r="E279" s="148" t="s">
        <v>1146</v>
      </c>
      <c r="F279" s="149" t="s">
        <v>38</v>
      </c>
      <c r="G279" s="149" t="s">
        <v>1142</v>
      </c>
      <c r="H279" s="150" t="s">
        <v>161</v>
      </c>
      <c r="I279" s="150" t="s">
        <v>161</v>
      </c>
      <c r="J279" s="150" t="s">
        <v>161</v>
      </c>
      <c r="K279" s="151">
        <v>9</v>
      </c>
      <c r="L279" s="149">
        <v>112</v>
      </c>
      <c r="M279" s="149">
        <v>120</v>
      </c>
      <c r="N279" s="152">
        <v>3.44</v>
      </c>
      <c r="O279" s="149" t="s">
        <v>66</v>
      </c>
      <c r="P279" s="176" t="s">
        <v>1022</v>
      </c>
      <c r="Q279" s="85" t="str">
        <f t="shared" si="1"/>
        <v>KS</v>
      </c>
      <c r="R279" s="86" t="s">
        <v>399</v>
      </c>
      <c r="S279" s="89" t="s">
        <v>402</v>
      </c>
      <c r="T279" s="174" t="s">
        <v>1691</v>
      </c>
      <c r="U279" s="86" t="e">
        <f>VLOOKUP(B279,'[1]CT1'!$B$4:$B$93,1,FALSE)</f>
        <v>#N/A</v>
      </c>
      <c r="V279" s="168"/>
      <c r="W279" s="88"/>
      <c r="X279" s="172">
        <v>0</v>
      </c>
      <c r="Y279" s="87" t="str">
        <f>VLOOKUP(B279,'[2]Đơn T10'!$C$7:$C$620,1,FALSE)</f>
        <v>17D110340</v>
      </c>
    </row>
    <row r="280" spans="1:25" s="87" customFormat="1" ht="27.75" customHeight="1">
      <c r="A280" s="77">
        <f>IF(B280&lt;&gt;" ",SUBTOTAL(103,B$7:$B280))</f>
        <v>274</v>
      </c>
      <c r="B280" s="149" t="s">
        <v>1147</v>
      </c>
      <c r="C280" s="166" t="s">
        <v>1148</v>
      </c>
      <c r="D280" s="167" t="s">
        <v>267</v>
      </c>
      <c r="E280" s="148" t="s">
        <v>1149</v>
      </c>
      <c r="F280" s="149" t="s">
        <v>38</v>
      </c>
      <c r="G280" s="149" t="s">
        <v>389</v>
      </c>
      <c r="H280" s="150" t="s">
        <v>161</v>
      </c>
      <c r="I280" s="150" t="s">
        <v>161</v>
      </c>
      <c r="J280" s="150" t="s">
        <v>161</v>
      </c>
      <c r="K280" s="151">
        <v>8.8</v>
      </c>
      <c r="L280" s="149">
        <v>112</v>
      </c>
      <c r="M280" s="149">
        <v>120</v>
      </c>
      <c r="N280" s="152">
        <v>2.99</v>
      </c>
      <c r="O280" s="149" t="s">
        <v>40</v>
      </c>
      <c r="P280" s="176" t="s">
        <v>1022</v>
      </c>
      <c r="Q280" s="85" t="str">
        <f t="shared" si="0"/>
        <v>C</v>
      </c>
      <c r="R280" s="86" t="s">
        <v>403</v>
      </c>
      <c r="S280" s="89" t="s">
        <v>406</v>
      </c>
      <c r="T280" s="174" t="s">
        <v>1688</v>
      </c>
      <c r="U280" s="86" t="e">
        <f>VLOOKUP(B280,'[1]CT1'!$B$4:$B$93,1,FALSE)</f>
        <v>#N/A</v>
      </c>
      <c r="V280" s="168"/>
      <c r="W280" s="88"/>
      <c r="X280" s="172" t="s">
        <v>1701</v>
      </c>
      <c r="Y280" s="87" t="str">
        <f>VLOOKUP(B280,'[2]Đơn T10'!$C$7:$C$620,1,FALSE)</f>
        <v>17D120098</v>
      </c>
    </row>
    <row r="281" spans="1:25" s="87" customFormat="1" ht="27.75" customHeight="1">
      <c r="A281" s="77">
        <f>IF(B281&lt;&gt;" ",SUBTOTAL(103,B$7:$B281))</f>
        <v>275</v>
      </c>
      <c r="B281" s="149" t="s">
        <v>1150</v>
      </c>
      <c r="C281" s="166" t="s">
        <v>44</v>
      </c>
      <c r="D281" s="167" t="s">
        <v>250</v>
      </c>
      <c r="E281" s="148" t="s">
        <v>967</v>
      </c>
      <c r="F281" s="149" t="s">
        <v>38</v>
      </c>
      <c r="G281" s="149" t="s">
        <v>1151</v>
      </c>
      <c r="H281" s="150" t="s">
        <v>161</v>
      </c>
      <c r="I281" s="150" t="s">
        <v>161</v>
      </c>
      <c r="J281" s="150" t="s">
        <v>161</v>
      </c>
      <c r="K281" s="151">
        <v>8.8</v>
      </c>
      <c r="L281" s="149">
        <v>112</v>
      </c>
      <c r="M281" s="149">
        <v>120</v>
      </c>
      <c r="N281" s="152">
        <v>3.08</v>
      </c>
      <c r="O281" s="149" t="s">
        <v>40</v>
      </c>
      <c r="P281" s="176" t="s">
        <v>1022</v>
      </c>
      <c r="Q281" s="85" t="str">
        <f t="shared" si="0"/>
        <v>C</v>
      </c>
      <c r="R281" s="86" t="s">
        <v>403</v>
      </c>
      <c r="S281" s="89" t="s">
        <v>406</v>
      </c>
      <c r="T281" s="174" t="s">
        <v>1688</v>
      </c>
      <c r="U281" s="86" t="e">
        <f>VLOOKUP(B281,'[1]CT1'!$B$4:$B$93,1,FALSE)</f>
        <v>#N/A</v>
      </c>
      <c r="V281" s="168"/>
      <c r="W281" s="88"/>
      <c r="X281" s="172" t="s">
        <v>1703</v>
      </c>
      <c r="Y281" s="87" t="str">
        <f>VLOOKUP(B281,'[2]Đơn T10'!$C$7:$C$620,1,FALSE)</f>
        <v>17D120221</v>
      </c>
    </row>
    <row r="282" spans="1:25" s="87" customFormat="1" ht="27.75" customHeight="1">
      <c r="A282" s="77">
        <f>IF(B282&lt;&gt;" ",SUBTOTAL(103,B$7:$B282))</f>
        <v>276</v>
      </c>
      <c r="B282" s="149" t="s">
        <v>1723</v>
      </c>
      <c r="C282" s="166" t="s">
        <v>1476</v>
      </c>
      <c r="D282" s="167" t="s">
        <v>369</v>
      </c>
      <c r="E282" s="148" t="s">
        <v>1571</v>
      </c>
      <c r="F282" s="149" t="s">
        <v>38</v>
      </c>
      <c r="G282" s="149" t="s">
        <v>1724</v>
      </c>
      <c r="H282" s="150" t="s">
        <v>161</v>
      </c>
      <c r="I282" s="150" t="s">
        <v>161</v>
      </c>
      <c r="J282" s="150" t="s">
        <v>161</v>
      </c>
      <c r="K282" s="151">
        <v>8.8</v>
      </c>
      <c r="L282" s="149">
        <v>112</v>
      </c>
      <c r="M282" s="149">
        <v>120</v>
      </c>
      <c r="N282" s="152">
        <v>2.8</v>
      </c>
      <c r="O282" s="149" t="s">
        <v>40</v>
      </c>
      <c r="P282" s="176" t="s">
        <v>1725</v>
      </c>
      <c r="Q282" s="85" t="str">
        <f>MID(G282,4,1)</f>
        <v>C</v>
      </c>
      <c r="R282" s="86" t="s">
        <v>403</v>
      </c>
      <c r="S282" s="89" t="s">
        <v>406</v>
      </c>
      <c r="T282" s="174" t="s">
        <v>1688</v>
      </c>
      <c r="U282" s="86" t="e">
        <f>VLOOKUP(B282,'[1]CT1'!$B$4:$B$93,1,FALSE)</f>
        <v>#N/A</v>
      </c>
      <c r="V282" s="168"/>
      <c r="W282" s="88"/>
      <c r="X282" s="172" t="s">
        <v>1701</v>
      </c>
      <c r="Y282" s="87" t="str">
        <f>VLOOKUP(B282,'[2]Đơn T10'!$C$7:$C$620,1,FALSE)</f>
        <v>17D120331</v>
      </c>
    </row>
    <row r="283" spans="1:25" s="87" customFormat="1" ht="25.5" customHeight="1">
      <c r="A283" s="77">
        <f>IF(B283&lt;&gt;" ",SUBTOTAL(103,B$7:$B283))</f>
        <v>277</v>
      </c>
      <c r="B283" s="149" t="s">
        <v>1152</v>
      </c>
      <c r="C283" s="166" t="s">
        <v>53</v>
      </c>
      <c r="D283" s="167" t="s">
        <v>1153</v>
      </c>
      <c r="E283" s="148" t="s">
        <v>1154</v>
      </c>
      <c r="F283" s="149" t="s">
        <v>38</v>
      </c>
      <c r="G283" s="149" t="s">
        <v>1155</v>
      </c>
      <c r="H283" s="150" t="s">
        <v>161</v>
      </c>
      <c r="I283" s="150" t="s">
        <v>161</v>
      </c>
      <c r="J283" s="150" t="s">
        <v>161</v>
      </c>
      <c r="K283" s="151">
        <v>9</v>
      </c>
      <c r="L283" s="149">
        <v>112</v>
      </c>
      <c r="M283" s="149">
        <v>120</v>
      </c>
      <c r="N283" s="152">
        <v>3.3</v>
      </c>
      <c r="O283" s="149" t="s">
        <v>66</v>
      </c>
      <c r="P283" s="176" t="s">
        <v>1022</v>
      </c>
      <c r="Q283" s="85" t="str">
        <f t="shared" si="0"/>
        <v>D</v>
      </c>
      <c r="R283" s="86" t="s">
        <v>405</v>
      </c>
      <c r="S283" s="89" t="s">
        <v>409</v>
      </c>
      <c r="T283" s="174" t="s">
        <v>1683</v>
      </c>
      <c r="U283" s="86" t="e">
        <f>VLOOKUP(B283,'[1]CT1'!$B$4:$B$93,1,FALSE)</f>
        <v>#N/A</v>
      </c>
      <c r="V283" s="168"/>
      <c r="W283" s="88"/>
      <c r="X283" s="172" t="s">
        <v>1701</v>
      </c>
      <c r="Y283" s="87" t="str">
        <f>VLOOKUP(B283,'[2]Đơn T10'!$C$7:$C$620,1,FALSE)</f>
        <v>17D150006</v>
      </c>
    </row>
    <row r="284" spans="1:25" s="87" customFormat="1" ht="25.5" customHeight="1">
      <c r="A284" s="77">
        <f>IF(B284&lt;&gt;" ",SUBTOTAL(103,B$7:$B284))</f>
        <v>278</v>
      </c>
      <c r="B284" s="149" t="s">
        <v>1156</v>
      </c>
      <c r="C284" s="166" t="s">
        <v>779</v>
      </c>
      <c r="D284" s="167" t="s">
        <v>186</v>
      </c>
      <c r="E284" s="148" t="s">
        <v>1157</v>
      </c>
      <c r="F284" s="149" t="s">
        <v>38</v>
      </c>
      <c r="G284" s="149" t="s">
        <v>1155</v>
      </c>
      <c r="H284" s="150" t="s">
        <v>161</v>
      </c>
      <c r="I284" s="150" t="s">
        <v>161</v>
      </c>
      <c r="J284" s="150" t="s">
        <v>161</v>
      </c>
      <c r="K284" s="151">
        <v>8.8</v>
      </c>
      <c r="L284" s="149">
        <v>112</v>
      </c>
      <c r="M284" s="149">
        <v>120</v>
      </c>
      <c r="N284" s="152">
        <v>3.56</v>
      </c>
      <c r="O284" s="149" t="s">
        <v>66</v>
      </c>
      <c r="P284" s="176" t="s">
        <v>1022</v>
      </c>
      <c r="Q284" s="85" t="str">
        <f t="shared" si="0"/>
        <v>D</v>
      </c>
      <c r="R284" s="86" t="s">
        <v>405</v>
      </c>
      <c r="S284" s="89" t="s">
        <v>409</v>
      </c>
      <c r="T284" s="174" t="s">
        <v>1683</v>
      </c>
      <c r="U284" s="86" t="e">
        <f>VLOOKUP(B284,'[1]CT1'!$B$4:$B$93,1,FALSE)</f>
        <v>#N/A</v>
      </c>
      <c r="V284" s="168"/>
      <c r="W284" s="88"/>
      <c r="X284" s="172" t="s">
        <v>1703</v>
      </c>
      <c r="Y284" s="87" t="str">
        <f>VLOOKUP(B284,'[2]Đơn T10'!$C$7:$C$620,1,FALSE)</f>
        <v>17D150024</v>
      </c>
    </row>
    <row r="285" spans="1:25" s="87" customFormat="1" ht="25.5" customHeight="1">
      <c r="A285" s="77">
        <f>IF(B285&lt;&gt;" ",SUBTOTAL(103,B$7:$B285))</f>
        <v>279</v>
      </c>
      <c r="B285" s="149" t="s">
        <v>1158</v>
      </c>
      <c r="C285" s="166" t="s">
        <v>319</v>
      </c>
      <c r="D285" s="167" t="s">
        <v>654</v>
      </c>
      <c r="E285" s="148" t="s">
        <v>956</v>
      </c>
      <c r="F285" s="149" t="s">
        <v>38</v>
      </c>
      <c r="G285" s="149" t="s">
        <v>1155</v>
      </c>
      <c r="H285" s="150" t="s">
        <v>161</v>
      </c>
      <c r="I285" s="150" t="s">
        <v>161</v>
      </c>
      <c r="J285" s="150" t="s">
        <v>161</v>
      </c>
      <c r="K285" s="151">
        <v>8.3</v>
      </c>
      <c r="L285" s="149">
        <v>112</v>
      </c>
      <c r="M285" s="149">
        <v>120</v>
      </c>
      <c r="N285" s="152">
        <v>3.12</v>
      </c>
      <c r="O285" s="149" t="s">
        <v>40</v>
      </c>
      <c r="P285" s="176" t="s">
        <v>1022</v>
      </c>
      <c r="Q285" s="85" t="str">
        <f t="shared" si="0"/>
        <v>D</v>
      </c>
      <c r="R285" s="86" t="s">
        <v>405</v>
      </c>
      <c r="S285" s="89" t="s">
        <v>409</v>
      </c>
      <c r="T285" s="174" t="s">
        <v>1683</v>
      </c>
      <c r="U285" s="86" t="e">
        <f>VLOOKUP(B285,'[1]CT1'!$B$4:$B$93,1,FALSE)</f>
        <v>#N/A</v>
      </c>
      <c r="V285" s="168"/>
      <c r="W285" s="88"/>
      <c r="X285" s="172" t="s">
        <v>1676</v>
      </c>
      <c r="Y285" s="87" t="str">
        <f>VLOOKUP(B285,'[2]Đơn T10'!$C$7:$C$620,1,FALSE)</f>
        <v>17D150037</v>
      </c>
    </row>
    <row r="286" spans="1:25" s="87" customFormat="1" ht="25.5" customHeight="1">
      <c r="A286" s="77">
        <f>IF(B286&lt;&gt;" ",SUBTOTAL(103,B$7:$B286))</f>
        <v>280</v>
      </c>
      <c r="B286" s="149" t="s">
        <v>1159</v>
      </c>
      <c r="C286" s="166" t="s">
        <v>346</v>
      </c>
      <c r="D286" s="167" t="s">
        <v>128</v>
      </c>
      <c r="E286" s="148" t="s">
        <v>1160</v>
      </c>
      <c r="F286" s="149" t="s">
        <v>38</v>
      </c>
      <c r="G286" s="149" t="s">
        <v>1161</v>
      </c>
      <c r="H286" s="150" t="s">
        <v>161</v>
      </c>
      <c r="I286" s="150" t="s">
        <v>161</v>
      </c>
      <c r="J286" s="150" t="s">
        <v>161</v>
      </c>
      <c r="K286" s="151">
        <v>8.8</v>
      </c>
      <c r="L286" s="149">
        <v>112</v>
      </c>
      <c r="M286" s="149">
        <v>120</v>
      </c>
      <c r="N286" s="152">
        <v>3.34</v>
      </c>
      <c r="O286" s="149" t="s">
        <v>66</v>
      </c>
      <c r="P286" s="176" t="s">
        <v>1022</v>
      </c>
      <c r="Q286" s="85" t="str">
        <f t="shared" si="0"/>
        <v>D</v>
      </c>
      <c r="R286" s="86" t="s">
        <v>405</v>
      </c>
      <c r="S286" s="89" t="s">
        <v>409</v>
      </c>
      <c r="T286" s="174" t="s">
        <v>1683</v>
      </c>
      <c r="U286" s="86" t="e">
        <f>VLOOKUP(B286,'[1]CT1'!$B$4:$B$93,1,FALSE)</f>
        <v>#N/A</v>
      </c>
      <c r="V286" s="168"/>
      <c r="W286" s="88"/>
      <c r="X286" s="172">
        <v>0</v>
      </c>
      <c r="Y286" s="87" t="str">
        <f>VLOOKUP(B286,'[2]Đơn T10'!$C$7:$C$620,1,FALSE)</f>
        <v>17D150082</v>
      </c>
    </row>
    <row r="287" spans="1:25" s="87" customFormat="1" ht="25.5" customHeight="1">
      <c r="A287" s="77">
        <f>IF(B287&lt;&gt;" ",SUBTOTAL(103,B$7:$B287))</f>
        <v>281</v>
      </c>
      <c r="B287" s="149" t="s">
        <v>1162</v>
      </c>
      <c r="C287" s="166" t="s">
        <v>455</v>
      </c>
      <c r="D287" s="167" t="s">
        <v>201</v>
      </c>
      <c r="E287" s="148" t="s">
        <v>1082</v>
      </c>
      <c r="F287" s="149" t="s">
        <v>38</v>
      </c>
      <c r="G287" s="149" t="s">
        <v>1161</v>
      </c>
      <c r="H287" s="150" t="s">
        <v>161</v>
      </c>
      <c r="I287" s="150" t="s">
        <v>161</v>
      </c>
      <c r="J287" s="150" t="s">
        <v>161</v>
      </c>
      <c r="K287" s="151">
        <v>9</v>
      </c>
      <c r="L287" s="149">
        <v>112</v>
      </c>
      <c r="M287" s="149">
        <v>120</v>
      </c>
      <c r="N287" s="152">
        <v>3.57</v>
      </c>
      <c r="O287" s="149" t="s">
        <v>66</v>
      </c>
      <c r="P287" s="176" t="s">
        <v>1022</v>
      </c>
      <c r="Q287" s="85" t="str">
        <f t="shared" si="0"/>
        <v>D</v>
      </c>
      <c r="R287" s="86" t="s">
        <v>405</v>
      </c>
      <c r="S287" s="89" t="s">
        <v>409</v>
      </c>
      <c r="T287" s="174" t="s">
        <v>1683</v>
      </c>
      <c r="U287" s="86" t="e">
        <f>VLOOKUP(B287,'[1]CT1'!$B$4:$B$93,1,FALSE)</f>
        <v>#N/A</v>
      </c>
      <c r="V287" s="168"/>
      <c r="W287" s="88"/>
      <c r="X287" s="172" t="s">
        <v>1701</v>
      </c>
      <c r="Y287" s="87" t="str">
        <f>VLOOKUP(B287,'[2]Đơn T10'!$C$7:$C$620,1,FALSE)</f>
        <v>17D150084</v>
      </c>
    </row>
    <row r="288" spans="1:25" s="87" customFormat="1" ht="25.5" customHeight="1">
      <c r="A288" s="77">
        <f>IF(B288&lt;&gt;" ",SUBTOTAL(103,B$7:$B288))</f>
        <v>282</v>
      </c>
      <c r="B288" s="149" t="s">
        <v>1163</v>
      </c>
      <c r="C288" s="166" t="s">
        <v>165</v>
      </c>
      <c r="D288" s="167" t="s">
        <v>258</v>
      </c>
      <c r="E288" s="148" t="s">
        <v>1164</v>
      </c>
      <c r="F288" s="149" t="s">
        <v>38</v>
      </c>
      <c r="G288" s="149" t="s">
        <v>1161</v>
      </c>
      <c r="H288" s="150" t="s">
        <v>161</v>
      </c>
      <c r="I288" s="150" t="s">
        <v>161</v>
      </c>
      <c r="J288" s="150" t="s">
        <v>161</v>
      </c>
      <c r="K288" s="151">
        <v>8.5</v>
      </c>
      <c r="L288" s="149">
        <v>112</v>
      </c>
      <c r="M288" s="149">
        <v>120</v>
      </c>
      <c r="N288" s="152">
        <v>3.12</v>
      </c>
      <c r="O288" s="149" t="s">
        <v>40</v>
      </c>
      <c r="P288" s="176" t="s">
        <v>1022</v>
      </c>
      <c r="Q288" s="85" t="str">
        <f t="shared" si="0"/>
        <v>D</v>
      </c>
      <c r="R288" s="86" t="s">
        <v>405</v>
      </c>
      <c r="S288" s="89" t="s">
        <v>409</v>
      </c>
      <c r="T288" s="174" t="s">
        <v>1683</v>
      </c>
      <c r="U288" s="86" t="e">
        <f>VLOOKUP(B288,'[1]CT1'!$B$4:$B$93,1,FALSE)</f>
        <v>#N/A</v>
      </c>
      <c r="V288" s="168"/>
      <c r="W288" s="88"/>
      <c r="X288" s="172" t="s">
        <v>1676</v>
      </c>
      <c r="Y288" s="87" t="str">
        <f>VLOOKUP(B288,'[2]Đơn T10'!$C$7:$C$620,1,FALSE)</f>
        <v>17D150089</v>
      </c>
    </row>
    <row r="289" spans="1:25" s="87" customFormat="1" ht="25.5" customHeight="1">
      <c r="A289" s="77">
        <f>IF(B289&lt;&gt;" ",SUBTOTAL(103,B$7:$B289))</f>
        <v>283</v>
      </c>
      <c r="B289" s="149" t="s">
        <v>1165</v>
      </c>
      <c r="C289" s="166" t="s">
        <v>194</v>
      </c>
      <c r="D289" s="167" t="s">
        <v>195</v>
      </c>
      <c r="E289" s="148" t="s">
        <v>944</v>
      </c>
      <c r="F289" s="149" t="s">
        <v>38</v>
      </c>
      <c r="G289" s="149" t="s">
        <v>1161</v>
      </c>
      <c r="H289" s="150" t="s">
        <v>161</v>
      </c>
      <c r="I289" s="150" t="s">
        <v>161</v>
      </c>
      <c r="J289" s="150" t="s">
        <v>161</v>
      </c>
      <c r="K289" s="151">
        <v>8.8</v>
      </c>
      <c r="L289" s="149">
        <v>112</v>
      </c>
      <c r="M289" s="149">
        <v>120</v>
      </c>
      <c r="N289" s="152">
        <v>3.51</v>
      </c>
      <c r="O289" s="149" t="s">
        <v>66</v>
      </c>
      <c r="P289" s="176" t="s">
        <v>1022</v>
      </c>
      <c r="Q289" s="85" t="str">
        <f t="shared" si="0"/>
        <v>D</v>
      </c>
      <c r="R289" s="86" t="s">
        <v>405</v>
      </c>
      <c r="S289" s="89" t="s">
        <v>409</v>
      </c>
      <c r="T289" s="174" t="s">
        <v>1683</v>
      </c>
      <c r="U289" s="86" t="e">
        <f>VLOOKUP(B289,'[1]CT1'!$B$4:$B$93,1,FALSE)</f>
        <v>#N/A</v>
      </c>
      <c r="V289" s="168"/>
      <c r="W289" s="88"/>
      <c r="X289" s="172" t="s">
        <v>1701</v>
      </c>
      <c r="Y289" s="87" t="str">
        <f>VLOOKUP(B289,'[2]Đơn T10'!$C$7:$C$620,1,FALSE)</f>
        <v>17D150093</v>
      </c>
    </row>
    <row r="290" spans="1:25" s="87" customFormat="1" ht="25.5" customHeight="1">
      <c r="A290" s="77">
        <f>IF(B290&lt;&gt;" ",SUBTOTAL(103,B$7:$B290))</f>
        <v>284</v>
      </c>
      <c r="B290" s="149" t="s">
        <v>1166</v>
      </c>
      <c r="C290" s="166" t="s">
        <v>377</v>
      </c>
      <c r="D290" s="167" t="s">
        <v>1069</v>
      </c>
      <c r="E290" s="148" t="s">
        <v>1167</v>
      </c>
      <c r="F290" s="149" t="s">
        <v>38</v>
      </c>
      <c r="G290" s="149" t="s">
        <v>1168</v>
      </c>
      <c r="H290" s="150" t="s">
        <v>161</v>
      </c>
      <c r="I290" s="150" t="s">
        <v>161</v>
      </c>
      <c r="J290" s="150" t="s">
        <v>161</v>
      </c>
      <c r="K290" s="151">
        <v>8.3</v>
      </c>
      <c r="L290" s="149">
        <v>112</v>
      </c>
      <c r="M290" s="149">
        <v>120</v>
      </c>
      <c r="N290" s="152">
        <v>2.78</v>
      </c>
      <c r="O290" s="149" t="s">
        <v>40</v>
      </c>
      <c r="P290" s="176" t="s">
        <v>1022</v>
      </c>
      <c r="Q290" s="85" t="str">
        <f t="shared" si="0"/>
        <v>D</v>
      </c>
      <c r="R290" s="86" t="s">
        <v>405</v>
      </c>
      <c r="S290" s="89" t="s">
        <v>409</v>
      </c>
      <c r="T290" s="174" t="s">
        <v>1683</v>
      </c>
      <c r="U290" s="86" t="e">
        <f>VLOOKUP(B290,'[1]CT1'!$B$4:$B$93,1,FALSE)</f>
        <v>#N/A</v>
      </c>
      <c r="V290" s="168"/>
      <c r="W290" s="88"/>
      <c r="X290" s="172">
        <v>0</v>
      </c>
      <c r="Y290" s="87" t="str">
        <f>VLOOKUP(B290,'[2]Đơn T10'!$C$7:$C$620,1,FALSE)</f>
        <v>17D150144</v>
      </c>
    </row>
    <row r="291" spans="1:25" s="87" customFormat="1" ht="25.5" customHeight="1">
      <c r="A291" s="77">
        <f>IF(B291&lt;&gt;" ",SUBTOTAL(103,B$7:$B291))</f>
        <v>285</v>
      </c>
      <c r="B291" s="149" t="s">
        <v>1169</v>
      </c>
      <c r="C291" s="166" t="s">
        <v>1170</v>
      </c>
      <c r="D291" s="167" t="s">
        <v>195</v>
      </c>
      <c r="E291" s="148" t="s">
        <v>1171</v>
      </c>
      <c r="F291" s="149" t="s">
        <v>38</v>
      </c>
      <c r="G291" s="149" t="s">
        <v>1168</v>
      </c>
      <c r="H291" s="150" t="s">
        <v>161</v>
      </c>
      <c r="I291" s="150" t="s">
        <v>161</v>
      </c>
      <c r="J291" s="150" t="s">
        <v>161</v>
      </c>
      <c r="K291" s="151">
        <v>8.5</v>
      </c>
      <c r="L291" s="149">
        <v>112</v>
      </c>
      <c r="M291" s="149">
        <v>120</v>
      </c>
      <c r="N291" s="152">
        <v>3.22</v>
      </c>
      <c r="O291" s="149" t="s">
        <v>66</v>
      </c>
      <c r="P291" s="176" t="s">
        <v>1022</v>
      </c>
      <c r="Q291" s="85" t="str">
        <f t="shared" si="0"/>
        <v>D</v>
      </c>
      <c r="R291" s="86" t="s">
        <v>405</v>
      </c>
      <c r="S291" s="89" t="s">
        <v>409</v>
      </c>
      <c r="T291" s="174" t="s">
        <v>1683</v>
      </c>
      <c r="U291" s="86" t="e">
        <f>VLOOKUP(B291,'[1]CT1'!$B$4:$B$93,1,FALSE)</f>
        <v>#N/A</v>
      </c>
      <c r="V291" s="168"/>
      <c r="W291" s="88"/>
      <c r="X291" s="172" t="s">
        <v>1701</v>
      </c>
      <c r="Y291" s="87" t="str">
        <f>VLOOKUP(B291,'[2]Đơn T10'!$C$7:$C$620,1,FALSE)</f>
        <v>17D150162</v>
      </c>
    </row>
    <row r="292" spans="1:25" s="87" customFormat="1" ht="25.5" customHeight="1">
      <c r="A292" s="77">
        <f>IF(B292&lt;&gt;" ",SUBTOTAL(103,B$7:$B292))</f>
        <v>286</v>
      </c>
      <c r="B292" s="149" t="s">
        <v>1172</v>
      </c>
      <c r="C292" s="166" t="s">
        <v>1173</v>
      </c>
      <c r="D292" s="167" t="s">
        <v>347</v>
      </c>
      <c r="E292" s="148" t="s">
        <v>1174</v>
      </c>
      <c r="F292" s="149" t="s">
        <v>38</v>
      </c>
      <c r="G292" s="149" t="s">
        <v>1168</v>
      </c>
      <c r="H292" s="150" t="s">
        <v>161</v>
      </c>
      <c r="I292" s="150" t="s">
        <v>161</v>
      </c>
      <c r="J292" s="150" t="s">
        <v>161</v>
      </c>
      <c r="K292" s="151">
        <v>8.5</v>
      </c>
      <c r="L292" s="149">
        <v>112</v>
      </c>
      <c r="M292" s="149">
        <v>120</v>
      </c>
      <c r="N292" s="152">
        <v>3.44</v>
      </c>
      <c r="O292" s="149" t="s">
        <v>66</v>
      </c>
      <c r="P292" s="176" t="s">
        <v>1022</v>
      </c>
      <c r="Q292" s="85" t="str">
        <f t="shared" si="0"/>
        <v>D</v>
      </c>
      <c r="R292" s="86" t="s">
        <v>405</v>
      </c>
      <c r="S292" s="89" t="s">
        <v>409</v>
      </c>
      <c r="T292" s="174" t="s">
        <v>1683</v>
      </c>
      <c r="U292" s="86" t="e">
        <f>VLOOKUP(B292,'[1]CT1'!$B$4:$B$93,1,FALSE)</f>
        <v>#N/A</v>
      </c>
      <c r="V292" s="168"/>
      <c r="W292" s="88"/>
      <c r="X292" s="172">
        <v>0</v>
      </c>
      <c r="Y292" s="87" t="str">
        <f>VLOOKUP(B292,'[2]Đơn T10'!$C$7:$C$620,1,FALSE)</f>
        <v>17D150179</v>
      </c>
    </row>
    <row r="293" spans="1:25" s="87" customFormat="1" ht="25.5" customHeight="1">
      <c r="A293" s="77">
        <f>IF(B293&lt;&gt;" ",SUBTOTAL(103,B$7:$B293))</f>
        <v>287</v>
      </c>
      <c r="B293" s="149" t="s">
        <v>1175</v>
      </c>
      <c r="C293" s="166" t="s">
        <v>324</v>
      </c>
      <c r="D293" s="167" t="s">
        <v>116</v>
      </c>
      <c r="E293" s="148" t="s">
        <v>1176</v>
      </c>
      <c r="F293" s="149" t="s">
        <v>38</v>
      </c>
      <c r="G293" s="149" t="s">
        <v>1177</v>
      </c>
      <c r="H293" s="150" t="s">
        <v>161</v>
      </c>
      <c r="I293" s="150" t="s">
        <v>161</v>
      </c>
      <c r="J293" s="150" t="s">
        <v>161</v>
      </c>
      <c r="K293" s="151">
        <v>8.5</v>
      </c>
      <c r="L293" s="149">
        <v>112</v>
      </c>
      <c r="M293" s="149">
        <v>120</v>
      </c>
      <c r="N293" s="152">
        <v>3.14</v>
      </c>
      <c r="O293" s="149" t="s">
        <v>40</v>
      </c>
      <c r="P293" s="176" t="s">
        <v>1022</v>
      </c>
      <c r="Q293" s="85" t="str">
        <f t="shared" si="0"/>
        <v>D</v>
      </c>
      <c r="R293" s="86" t="s">
        <v>405</v>
      </c>
      <c r="S293" s="89" t="s">
        <v>409</v>
      </c>
      <c r="T293" s="174" t="s">
        <v>1683</v>
      </c>
      <c r="U293" s="86" t="e">
        <f>VLOOKUP(B293,'[1]CT1'!$B$4:$B$93,1,FALSE)</f>
        <v>#N/A</v>
      </c>
      <c r="V293" s="168"/>
      <c r="W293" s="88"/>
      <c r="X293" s="172">
        <v>0</v>
      </c>
      <c r="Y293" s="87" t="str">
        <f>VLOOKUP(B293,'[2]Đơn T10'!$C$7:$C$620,1,FALSE)</f>
        <v>17D150216</v>
      </c>
    </row>
    <row r="294" spans="1:25" s="87" customFormat="1" ht="25.5" customHeight="1">
      <c r="A294" s="77">
        <f>IF(B294&lt;&gt;" ",SUBTOTAL(103,B$7:$B294))</f>
        <v>288</v>
      </c>
      <c r="B294" s="149" t="s">
        <v>1178</v>
      </c>
      <c r="C294" s="166" t="s">
        <v>1179</v>
      </c>
      <c r="D294" s="167" t="s">
        <v>1180</v>
      </c>
      <c r="E294" s="148" t="s">
        <v>1181</v>
      </c>
      <c r="F294" s="149" t="s">
        <v>38</v>
      </c>
      <c r="G294" s="149" t="s">
        <v>1177</v>
      </c>
      <c r="H294" s="150" t="s">
        <v>161</v>
      </c>
      <c r="I294" s="150" t="s">
        <v>161</v>
      </c>
      <c r="J294" s="150" t="s">
        <v>161</v>
      </c>
      <c r="K294" s="151">
        <v>8.3</v>
      </c>
      <c r="L294" s="149">
        <v>112</v>
      </c>
      <c r="M294" s="149">
        <v>120</v>
      </c>
      <c r="N294" s="152">
        <v>3.14</v>
      </c>
      <c r="O294" s="149" t="s">
        <v>40</v>
      </c>
      <c r="P294" s="176" t="s">
        <v>1022</v>
      </c>
      <c r="Q294" s="85" t="str">
        <f t="shared" si="0"/>
        <v>D</v>
      </c>
      <c r="R294" s="86" t="s">
        <v>405</v>
      </c>
      <c r="S294" s="89" t="s">
        <v>409</v>
      </c>
      <c r="T294" s="174" t="s">
        <v>1683</v>
      </c>
      <c r="U294" s="86" t="e">
        <f>VLOOKUP(B294,'[1]CT1'!$B$4:$B$93,1,FALSE)</f>
        <v>#N/A</v>
      </c>
      <c r="V294" s="168"/>
      <c r="W294" s="88"/>
      <c r="X294" s="172">
        <v>0</v>
      </c>
      <c r="Y294" s="87" t="str">
        <f>VLOOKUP(B294,'[2]Đơn T10'!$C$7:$C$620,1,FALSE)</f>
        <v>17D150243</v>
      </c>
    </row>
    <row r="295" spans="1:25" s="87" customFormat="1" ht="25.5" customHeight="1">
      <c r="A295" s="77">
        <f>IF(B295&lt;&gt;" ",SUBTOTAL(103,B$7:$B295))</f>
        <v>289</v>
      </c>
      <c r="B295" s="149" t="s">
        <v>1182</v>
      </c>
      <c r="C295" s="166" t="s">
        <v>124</v>
      </c>
      <c r="D295" s="167" t="s">
        <v>1134</v>
      </c>
      <c r="E295" s="148" t="s">
        <v>1183</v>
      </c>
      <c r="F295" s="149" t="s">
        <v>38</v>
      </c>
      <c r="G295" s="149" t="s">
        <v>1184</v>
      </c>
      <c r="H295" s="150" t="s">
        <v>161</v>
      </c>
      <c r="I295" s="150" t="s">
        <v>161</v>
      </c>
      <c r="J295" s="150" t="s">
        <v>161</v>
      </c>
      <c r="K295" s="151">
        <v>8.3</v>
      </c>
      <c r="L295" s="149">
        <v>112</v>
      </c>
      <c r="M295" s="149">
        <v>120</v>
      </c>
      <c r="N295" s="152">
        <v>2.88</v>
      </c>
      <c r="O295" s="149" t="s">
        <v>40</v>
      </c>
      <c r="P295" s="176" t="s">
        <v>1022</v>
      </c>
      <c r="Q295" s="85" t="str">
        <f t="shared" si="0"/>
        <v>D</v>
      </c>
      <c r="R295" s="86" t="s">
        <v>405</v>
      </c>
      <c r="S295" s="89" t="s">
        <v>409</v>
      </c>
      <c r="T295" s="174" t="s">
        <v>1683</v>
      </c>
      <c r="U295" s="86" t="e">
        <f>VLOOKUP(B295,'[1]CT1'!$B$4:$B$93,1,FALSE)</f>
        <v>#N/A</v>
      </c>
      <c r="V295" s="168"/>
      <c r="W295" s="88"/>
      <c r="X295" s="172" t="s">
        <v>1676</v>
      </c>
      <c r="Y295" s="87" t="str">
        <f>VLOOKUP(B295,'[2]Đơn T10'!$C$7:$C$620,1,FALSE)</f>
        <v>17D150306</v>
      </c>
    </row>
    <row r="296" spans="1:25" s="87" customFormat="1" ht="25.5" customHeight="1">
      <c r="A296" s="77">
        <f>IF(B296&lt;&gt;" ",SUBTOTAL(103,B$7:$B296))</f>
        <v>290</v>
      </c>
      <c r="B296" s="149" t="s">
        <v>1185</v>
      </c>
      <c r="C296" s="166" t="s">
        <v>1186</v>
      </c>
      <c r="D296" s="167" t="s">
        <v>106</v>
      </c>
      <c r="E296" s="148" t="s">
        <v>1187</v>
      </c>
      <c r="F296" s="149" t="s">
        <v>38</v>
      </c>
      <c r="G296" s="149" t="s">
        <v>1188</v>
      </c>
      <c r="H296" s="150" t="s">
        <v>161</v>
      </c>
      <c r="I296" s="150" t="s">
        <v>161</v>
      </c>
      <c r="J296" s="150" t="s">
        <v>161</v>
      </c>
      <c r="K296" s="151">
        <v>8.5</v>
      </c>
      <c r="L296" s="149">
        <v>112</v>
      </c>
      <c r="M296" s="149">
        <v>120</v>
      </c>
      <c r="N296" s="152">
        <v>3</v>
      </c>
      <c r="O296" s="149" t="s">
        <v>40</v>
      </c>
      <c r="P296" s="176" t="s">
        <v>1022</v>
      </c>
      <c r="Q296" s="85" t="str">
        <f t="shared" si="0"/>
        <v>D</v>
      </c>
      <c r="R296" s="86" t="s">
        <v>405</v>
      </c>
      <c r="S296" s="89" t="s">
        <v>409</v>
      </c>
      <c r="T296" s="174" t="s">
        <v>1683</v>
      </c>
      <c r="U296" s="86" t="e">
        <f>VLOOKUP(B296,'[1]CT1'!$B$4:$B$93,1,FALSE)</f>
        <v>#N/A</v>
      </c>
      <c r="V296" s="168"/>
      <c r="W296" s="88"/>
      <c r="X296" s="172" t="s">
        <v>1701</v>
      </c>
      <c r="Y296" s="87" t="str">
        <f>VLOOKUP(B296,'[2]Đơn T10'!$C$7:$C$620,1,FALSE)</f>
        <v>17D150343</v>
      </c>
    </row>
    <row r="297" spans="1:25" s="87" customFormat="1" ht="25.5" customHeight="1">
      <c r="A297" s="77">
        <f>IF(B297&lt;&gt;" ",SUBTOTAL(103,B$7:$B297))</f>
        <v>291</v>
      </c>
      <c r="B297" s="149" t="s">
        <v>1189</v>
      </c>
      <c r="C297" s="166" t="s">
        <v>380</v>
      </c>
      <c r="D297" s="167" t="s">
        <v>166</v>
      </c>
      <c r="E297" s="148" t="s">
        <v>1190</v>
      </c>
      <c r="F297" s="149" t="s">
        <v>38</v>
      </c>
      <c r="G297" s="149" t="s">
        <v>1188</v>
      </c>
      <c r="H297" s="150" t="s">
        <v>161</v>
      </c>
      <c r="I297" s="150" t="s">
        <v>161</v>
      </c>
      <c r="J297" s="150" t="s">
        <v>161</v>
      </c>
      <c r="K297" s="151">
        <v>8.5</v>
      </c>
      <c r="L297" s="149">
        <v>112</v>
      </c>
      <c r="M297" s="149">
        <v>120</v>
      </c>
      <c r="N297" s="152">
        <v>3.25</v>
      </c>
      <c r="O297" s="149" t="s">
        <v>66</v>
      </c>
      <c r="P297" s="176" t="s">
        <v>1022</v>
      </c>
      <c r="Q297" s="85" t="str">
        <f t="shared" si="0"/>
        <v>D</v>
      </c>
      <c r="R297" s="86" t="s">
        <v>405</v>
      </c>
      <c r="S297" s="89" t="s">
        <v>409</v>
      </c>
      <c r="T297" s="174" t="s">
        <v>1683</v>
      </c>
      <c r="U297" s="86" t="e">
        <f>VLOOKUP(B297,'[1]CT1'!$B$4:$B$93,1,FALSE)</f>
        <v>#N/A</v>
      </c>
      <c r="V297" s="168"/>
      <c r="W297" s="88"/>
      <c r="X297" s="172" t="s">
        <v>1701</v>
      </c>
      <c r="Y297" s="87" t="str">
        <f>VLOOKUP(B297,'[2]Đơn T10'!$C$7:$C$620,1,FALSE)</f>
        <v>17D150348</v>
      </c>
    </row>
    <row r="298" spans="1:25" s="87" customFormat="1" ht="25.5" customHeight="1">
      <c r="A298" s="77">
        <f>IF(B298&lt;&gt;" ",SUBTOTAL(103,B$7:$B298))</f>
        <v>292</v>
      </c>
      <c r="B298" s="149" t="s">
        <v>1191</v>
      </c>
      <c r="C298" s="166" t="s">
        <v>1192</v>
      </c>
      <c r="D298" s="167" t="s">
        <v>384</v>
      </c>
      <c r="E298" s="148" t="s">
        <v>1193</v>
      </c>
      <c r="F298" s="149" t="s">
        <v>72</v>
      </c>
      <c r="G298" s="149" t="s">
        <v>1188</v>
      </c>
      <c r="H298" s="150" t="s">
        <v>161</v>
      </c>
      <c r="I298" s="150" t="s">
        <v>161</v>
      </c>
      <c r="J298" s="150" t="s">
        <v>161</v>
      </c>
      <c r="K298" s="151">
        <v>8.5</v>
      </c>
      <c r="L298" s="149">
        <v>112</v>
      </c>
      <c r="M298" s="149">
        <v>120</v>
      </c>
      <c r="N298" s="152">
        <v>3.3</v>
      </c>
      <c r="O298" s="149" t="s">
        <v>66</v>
      </c>
      <c r="P298" s="176" t="s">
        <v>1022</v>
      </c>
      <c r="Q298" s="85" t="str">
        <f t="shared" si="0"/>
        <v>D</v>
      </c>
      <c r="R298" s="86" t="s">
        <v>405</v>
      </c>
      <c r="S298" s="89" t="s">
        <v>409</v>
      </c>
      <c r="T298" s="174" t="s">
        <v>1683</v>
      </c>
      <c r="U298" s="86" t="e">
        <f>VLOOKUP(B298,'[1]CT1'!$B$4:$B$93,1,FALSE)</f>
        <v>#N/A</v>
      </c>
      <c r="V298" s="168"/>
      <c r="W298" s="88"/>
      <c r="X298" s="172" t="s">
        <v>1703</v>
      </c>
      <c r="Y298" s="87" t="str">
        <f>VLOOKUP(B298,'[2]Đơn T10'!$C$7:$C$620,1,FALSE)</f>
        <v>17D150357</v>
      </c>
    </row>
    <row r="299" spans="1:25" s="87" customFormat="1" ht="25.5" customHeight="1">
      <c r="A299" s="77">
        <f>IF(B299&lt;&gt;" ",SUBTOTAL(103,B$7:$B299))</f>
        <v>293</v>
      </c>
      <c r="B299" s="149" t="s">
        <v>1194</v>
      </c>
      <c r="C299" s="166" t="s">
        <v>1195</v>
      </c>
      <c r="D299" s="167" t="s">
        <v>486</v>
      </c>
      <c r="E299" s="148" t="s">
        <v>1196</v>
      </c>
      <c r="F299" s="149" t="s">
        <v>38</v>
      </c>
      <c r="G299" s="149" t="s">
        <v>1188</v>
      </c>
      <c r="H299" s="150" t="s">
        <v>161</v>
      </c>
      <c r="I299" s="150" t="s">
        <v>161</v>
      </c>
      <c r="J299" s="150" t="s">
        <v>161</v>
      </c>
      <c r="K299" s="151">
        <v>8.8</v>
      </c>
      <c r="L299" s="149">
        <v>112</v>
      </c>
      <c r="M299" s="149">
        <v>120</v>
      </c>
      <c r="N299" s="152">
        <v>3</v>
      </c>
      <c r="O299" s="149" t="s">
        <v>40</v>
      </c>
      <c r="P299" s="176" t="s">
        <v>1022</v>
      </c>
      <c r="Q299" s="85" t="str">
        <f t="shared" si="0"/>
        <v>D</v>
      </c>
      <c r="R299" s="86" t="s">
        <v>405</v>
      </c>
      <c r="S299" s="89" t="s">
        <v>409</v>
      </c>
      <c r="T299" s="174" t="s">
        <v>1683</v>
      </c>
      <c r="U299" s="86" t="e">
        <f>VLOOKUP(B299,'[1]CT1'!$B$4:$B$93,1,FALSE)</f>
        <v>#N/A</v>
      </c>
      <c r="V299" s="168"/>
      <c r="W299" s="88"/>
      <c r="X299" s="172" t="s">
        <v>1701</v>
      </c>
      <c r="Y299" s="87" t="str">
        <f>VLOOKUP(B299,'[2]Đơn T10'!$C$7:$C$620,1,FALSE)</f>
        <v>17D150361</v>
      </c>
    </row>
    <row r="300" spans="1:25" s="87" customFormat="1" ht="25.5" customHeight="1">
      <c r="A300" s="77">
        <f>IF(B300&lt;&gt;" ",SUBTOTAL(103,B$7:$B300))</f>
        <v>294</v>
      </c>
      <c r="B300" s="149" t="s">
        <v>1197</v>
      </c>
      <c r="C300" s="166" t="s">
        <v>1198</v>
      </c>
      <c r="D300" s="167" t="s">
        <v>186</v>
      </c>
      <c r="E300" s="148" t="s">
        <v>1199</v>
      </c>
      <c r="F300" s="149" t="s">
        <v>38</v>
      </c>
      <c r="G300" s="149" t="s">
        <v>1188</v>
      </c>
      <c r="H300" s="150" t="s">
        <v>161</v>
      </c>
      <c r="I300" s="150" t="s">
        <v>161</v>
      </c>
      <c r="J300" s="150" t="s">
        <v>161</v>
      </c>
      <c r="K300" s="151">
        <v>8.5</v>
      </c>
      <c r="L300" s="149">
        <v>112</v>
      </c>
      <c r="M300" s="149">
        <v>120</v>
      </c>
      <c r="N300" s="152">
        <v>3.22</v>
      </c>
      <c r="O300" s="149" t="s">
        <v>66</v>
      </c>
      <c r="P300" s="176" t="s">
        <v>1022</v>
      </c>
      <c r="Q300" s="85" t="str">
        <f t="shared" si="0"/>
        <v>D</v>
      </c>
      <c r="R300" s="86" t="s">
        <v>405</v>
      </c>
      <c r="S300" s="89" t="s">
        <v>409</v>
      </c>
      <c r="T300" s="174" t="s">
        <v>1683</v>
      </c>
      <c r="U300" s="86" t="e">
        <f>VLOOKUP(B300,'[1]CT1'!$B$4:$B$93,1,FALSE)</f>
        <v>#N/A</v>
      </c>
      <c r="V300" s="168"/>
      <c r="W300" s="88"/>
      <c r="X300" s="172" t="s">
        <v>1701</v>
      </c>
      <c r="Y300" s="87" t="str">
        <f>VLOOKUP(B300,'[2]Đơn T10'!$C$7:$C$620,1,FALSE)</f>
        <v>17D150365</v>
      </c>
    </row>
    <row r="301" spans="1:25" s="87" customFormat="1" ht="25.5" customHeight="1">
      <c r="A301" s="77">
        <f>IF(B301&lt;&gt;" ",SUBTOTAL(103,B$7:$B301))</f>
        <v>295</v>
      </c>
      <c r="B301" s="149" t="s">
        <v>1200</v>
      </c>
      <c r="C301" s="166" t="s">
        <v>1123</v>
      </c>
      <c r="D301" s="167" t="s">
        <v>1077</v>
      </c>
      <c r="E301" s="148" t="s">
        <v>1201</v>
      </c>
      <c r="F301" s="149" t="s">
        <v>38</v>
      </c>
      <c r="G301" s="149" t="s">
        <v>1188</v>
      </c>
      <c r="H301" s="150" t="s">
        <v>161</v>
      </c>
      <c r="I301" s="150" t="s">
        <v>161</v>
      </c>
      <c r="J301" s="150" t="s">
        <v>161</v>
      </c>
      <c r="K301" s="151">
        <v>8.8</v>
      </c>
      <c r="L301" s="149">
        <v>112</v>
      </c>
      <c r="M301" s="149">
        <v>120</v>
      </c>
      <c r="N301" s="152">
        <v>3.4</v>
      </c>
      <c r="O301" s="149" t="s">
        <v>66</v>
      </c>
      <c r="P301" s="176" t="s">
        <v>1022</v>
      </c>
      <c r="Q301" s="85" t="str">
        <f t="shared" si="0"/>
        <v>D</v>
      </c>
      <c r="R301" s="86" t="s">
        <v>405</v>
      </c>
      <c r="S301" s="89" t="s">
        <v>409</v>
      </c>
      <c r="T301" s="174" t="s">
        <v>1683</v>
      </c>
      <c r="U301" s="86" t="e">
        <f>VLOOKUP(B301,'[1]CT1'!$B$4:$B$93,1,FALSE)</f>
        <v>#N/A</v>
      </c>
      <c r="V301" s="168"/>
      <c r="W301" s="88"/>
      <c r="X301" s="172" t="s">
        <v>1701</v>
      </c>
      <c r="Y301" s="87" t="str">
        <f>VLOOKUP(B301,'[2]Đơn T10'!$C$7:$C$620,1,FALSE)</f>
        <v>17D150367</v>
      </c>
    </row>
    <row r="302" spans="1:25" s="87" customFormat="1" ht="25.5" customHeight="1">
      <c r="A302" s="77">
        <f>IF(B302&lt;&gt;" ",SUBTOTAL(103,B$7:$B302))</f>
        <v>296</v>
      </c>
      <c r="B302" s="149" t="s">
        <v>1202</v>
      </c>
      <c r="C302" s="166" t="s">
        <v>124</v>
      </c>
      <c r="D302" s="167" t="s">
        <v>78</v>
      </c>
      <c r="E302" s="148" t="s">
        <v>1203</v>
      </c>
      <c r="F302" s="149" t="s">
        <v>38</v>
      </c>
      <c r="G302" s="149" t="s">
        <v>1204</v>
      </c>
      <c r="H302" s="150" t="s">
        <v>161</v>
      </c>
      <c r="I302" s="150" t="s">
        <v>161</v>
      </c>
      <c r="J302" s="150" t="s">
        <v>161</v>
      </c>
      <c r="K302" s="151">
        <v>8.5</v>
      </c>
      <c r="L302" s="149">
        <v>113</v>
      </c>
      <c r="M302" s="149">
        <v>120</v>
      </c>
      <c r="N302" s="152">
        <v>3.5</v>
      </c>
      <c r="O302" s="149" t="s">
        <v>66</v>
      </c>
      <c r="P302" s="176" t="s">
        <v>1022</v>
      </c>
      <c r="Q302" s="85" t="str">
        <f t="shared" si="0"/>
        <v>D</v>
      </c>
      <c r="R302" s="86" t="s">
        <v>405</v>
      </c>
      <c r="S302" s="89" t="s">
        <v>409</v>
      </c>
      <c r="T302" s="174" t="s">
        <v>1683</v>
      </c>
      <c r="U302" s="86" t="e">
        <f>VLOOKUP(B302,'[1]CT1'!$B$4:$B$93,1,FALSE)</f>
        <v>#N/A</v>
      </c>
      <c r="V302" s="168"/>
      <c r="W302" s="88"/>
      <c r="X302" s="172">
        <v>0</v>
      </c>
      <c r="Y302" s="87" t="str">
        <f>VLOOKUP(B302,'[2]Đơn T10'!$C$7:$C$620,1,FALSE)</f>
        <v>16D150588</v>
      </c>
    </row>
    <row r="303" spans="1:25" s="87" customFormat="1" ht="25.5" customHeight="1">
      <c r="A303" s="77">
        <f>IF(B303&lt;&gt;" ",SUBTOTAL(103,B$7:$B303))</f>
        <v>297</v>
      </c>
      <c r="B303" s="149" t="s">
        <v>1205</v>
      </c>
      <c r="C303" s="166" t="s">
        <v>945</v>
      </c>
      <c r="D303" s="167" t="s">
        <v>106</v>
      </c>
      <c r="E303" s="148" t="s">
        <v>1206</v>
      </c>
      <c r="F303" s="149" t="s">
        <v>38</v>
      </c>
      <c r="G303" s="149" t="s">
        <v>1207</v>
      </c>
      <c r="H303" s="150" t="s">
        <v>161</v>
      </c>
      <c r="I303" s="150" t="s">
        <v>161</v>
      </c>
      <c r="J303" s="150" t="s">
        <v>161</v>
      </c>
      <c r="K303" s="151">
        <v>8.5</v>
      </c>
      <c r="L303" s="149">
        <v>112</v>
      </c>
      <c r="M303" s="149">
        <v>120</v>
      </c>
      <c r="N303" s="152">
        <v>2.9</v>
      </c>
      <c r="O303" s="149" t="s">
        <v>40</v>
      </c>
      <c r="P303" s="176" t="s">
        <v>1022</v>
      </c>
      <c r="Q303" s="85" t="str">
        <f aca="true" t="shared" si="2" ref="Q303:Q368">MID(G303,4,1)</f>
        <v>D</v>
      </c>
      <c r="R303" s="86" t="s">
        <v>405</v>
      </c>
      <c r="S303" s="89" t="s">
        <v>409</v>
      </c>
      <c r="T303" s="174" t="s">
        <v>1683</v>
      </c>
      <c r="U303" s="86" t="e">
        <f>VLOOKUP(B303,'[1]CT1'!$B$4:$B$93,1,FALSE)</f>
        <v>#N/A</v>
      </c>
      <c r="V303" s="168"/>
      <c r="W303" s="88"/>
      <c r="X303" s="172">
        <v>0</v>
      </c>
      <c r="Y303" s="87" t="str">
        <f>VLOOKUP(B303,'[2]Đơn T10'!$C$7:$C$620,1,FALSE)</f>
        <v>17D150472</v>
      </c>
    </row>
    <row r="304" spans="1:25" s="87" customFormat="1" ht="25.5" customHeight="1">
      <c r="A304" s="77">
        <f>IF(B304&lt;&gt;" ",SUBTOTAL(103,B$7:$B304))</f>
        <v>298</v>
      </c>
      <c r="B304" s="149" t="s">
        <v>1208</v>
      </c>
      <c r="C304" s="166" t="s">
        <v>1209</v>
      </c>
      <c r="D304" s="167" t="s">
        <v>258</v>
      </c>
      <c r="E304" s="148" t="s">
        <v>1210</v>
      </c>
      <c r="F304" s="149" t="s">
        <v>38</v>
      </c>
      <c r="G304" s="149" t="s">
        <v>1207</v>
      </c>
      <c r="H304" s="150" t="s">
        <v>161</v>
      </c>
      <c r="I304" s="150" t="s">
        <v>161</v>
      </c>
      <c r="J304" s="150" t="s">
        <v>161</v>
      </c>
      <c r="K304" s="151">
        <v>8.5</v>
      </c>
      <c r="L304" s="149">
        <v>112</v>
      </c>
      <c r="M304" s="149">
        <v>120</v>
      </c>
      <c r="N304" s="152">
        <v>3.27</v>
      </c>
      <c r="O304" s="149" t="s">
        <v>66</v>
      </c>
      <c r="P304" s="176" t="s">
        <v>1022</v>
      </c>
      <c r="Q304" s="85" t="str">
        <f t="shared" si="2"/>
        <v>D</v>
      </c>
      <c r="R304" s="86" t="s">
        <v>405</v>
      </c>
      <c r="S304" s="89" t="s">
        <v>409</v>
      </c>
      <c r="T304" s="174" t="s">
        <v>1683</v>
      </c>
      <c r="U304" s="86" t="e">
        <f>VLOOKUP(B304,'[1]CT1'!$B$4:$B$93,1,FALSE)</f>
        <v>#N/A</v>
      </c>
      <c r="V304" s="168"/>
      <c r="W304" s="88"/>
      <c r="X304" s="172" t="s">
        <v>1703</v>
      </c>
      <c r="Y304" s="87" t="str">
        <f>VLOOKUP(B304,'[2]Đơn T10'!$C$7:$C$620,1,FALSE)</f>
        <v>17D150488</v>
      </c>
    </row>
    <row r="305" spans="1:25" s="87" customFormat="1" ht="25.5" customHeight="1">
      <c r="A305" s="77">
        <f>IF(B305&lt;&gt;" ",SUBTOTAL(103,B$7:$B305))</f>
        <v>299</v>
      </c>
      <c r="B305" s="149" t="s">
        <v>1211</v>
      </c>
      <c r="C305" s="166" t="s">
        <v>1212</v>
      </c>
      <c r="D305" s="167" t="s">
        <v>195</v>
      </c>
      <c r="E305" s="148" t="s">
        <v>1213</v>
      </c>
      <c r="F305" s="149" t="s">
        <v>38</v>
      </c>
      <c r="G305" s="149" t="s">
        <v>1207</v>
      </c>
      <c r="H305" s="150" t="s">
        <v>161</v>
      </c>
      <c r="I305" s="150" t="s">
        <v>161</v>
      </c>
      <c r="J305" s="150" t="s">
        <v>161</v>
      </c>
      <c r="K305" s="151">
        <v>8.5</v>
      </c>
      <c r="L305" s="149">
        <v>112</v>
      </c>
      <c r="M305" s="149">
        <v>120</v>
      </c>
      <c r="N305" s="152">
        <v>3.04</v>
      </c>
      <c r="O305" s="149" t="s">
        <v>40</v>
      </c>
      <c r="P305" s="176" t="s">
        <v>1022</v>
      </c>
      <c r="Q305" s="85" t="str">
        <f t="shared" si="2"/>
        <v>D</v>
      </c>
      <c r="R305" s="86" t="s">
        <v>405</v>
      </c>
      <c r="S305" s="89" t="s">
        <v>409</v>
      </c>
      <c r="T305" s="174" t="s">
        <v>1683</v>
      </c>
      <c r="U305" s="86" t="e">
        <f>VLOOKUP(B305,'[1]CT1'!$B$4:$B$93,1,FALSE)</f>
        <v>#N/A</v>
      </c>
      <c r="V305" s="168"/>
      <c r="W305" s="88"/>
      <c r="X305" s="172" t="s">
        <v>1701</v>
      </c>
      <c r="Y305" s="87" t="str">
        <f>VLOOKUP(B305,'[2]Đơn T10'!$C$7:$C$620,1,FALSE)</f>
        <v>17D150492</v>
      </c>
    </row>
    <row r="306" spans="1:25" s="87" customFormat="1" ht="25.5" customHeight="1">
      <c r="A306" s="77">
        <f>IF(B306&lt;&gt;" ",SUBTOTAL(103,B$7:$B306))</f>
        <v>300</v>
      </c>
      <c r="B306" s="149" t="s">
        <v>1214</v>
      </c>
      <c r="C306" s="166" t="s">
        <v>1215</v>
      </c>
      <c r="D306" s="167" t="s">
        <v>385</v>
      </c>
      <c r="E306" s="148" t="s">
        <v>1187</v>
      </c>
      <c r="F306" s="149" t="s">
        <v>38</v>
      </c>
      <c r="G306" s="149" t="s">
        <v>946</v>
      </c>
      <c r="H306" s="150" t="s">
        <v>161</v>
      </c>
      <c r="I306" s="150" t="s">
        <v>161</v>
      </c>
      <c r="J306" s="150" t="s">
        <v>161</v>
      </c>
      <c r="K306" s="151">
        <v>8.2</v>
      </c>
      <c r="L306" s="149">
        <v>112</v>
      </c>
      <c r="M306" s="149">
        <v>120</v>
      </c>
      <c r="N306" s="152">
        <v>2.64</v>
      </c>
      <c r="O306" s="149" t="s">
        <v>40</v>
      </c>
      <c r="P306" s="176" t="s">
        <v>1022</v>
      </c>
      <c r="Q306" s="85" t="str">
        <f t="shared" si="2"/>
        <v>E</v>
      </c>
      <c r="R306" s="86" t="s">
        <v>408</v>
      </c>
      <c r="S306" s="89" t="s">
        <v>410</v>
      </c>
      <c r="T306" s="174" t="s">
        <v>1684</v>
      </c>
      <c r="U306" s="86" t="e">
        <f>VLOOKUP(B306,'[1]CT1'!$B$4:$B$93,1,FALSE)</f>
        <v>#N/A</v>
      </c>
      <c r="V306" s="168"/>
      <c r="W306" s="88"/>
      <c r="X306" s="172" t="s">
        <v>1703</v>
      </c>
      <c r="Y306" s="87" t="str">
        <f>VLOOKUP(B306,'[2]Đơn T10'!$C$7:$C$620,1,FALSE)</f>
        <v>17D130019</v>
      </c>
    </row>
    <row r="307" spans="1:25" s="87" customFormat="1" ht="25.5" customHeight="1">
      <c r="A307" s="77">
        <f>IF(B307&lt;&gt;" ",SUBTOTAL(103,B$7:$B307))</f>
        <v>301</v>
      </c>
      <c r="B307" s="149" t="s">
        <v>1216</v>
      </c>
      <c r="C307" s="166" t="s">
        <v>1217</v>
      </c>
      <c r="D307" s="167" t="s">
        <v>195</v>
      </c>
      <c r="E307" s="148" t="s">
        <v>1218</v>
      </c>
      <c r="F307" s="149" t="s">
        <v>38</v>
      </c>
      <c r="G307" s="149" t="s">
        <v>946</v>
      </c>
      <c r="H307" s="150" t="s">
        <v>161</v>
      </c>
      <c r="I307" s="150" t="s">
        <v>161</v>
      </c>
      <c r="J307" s="150" t="s">
        <v>161</v>
      </c>
      <c r="K307" s="151">
        <v>9</v>
      </c>
      <c r="L307" s="149">
        <v>112</v>
      </c>
      <c r="M307" s="149">
        <v>120</v>
      </c>
      <c r="N307" s="152">
        <v>3.17</v>
      </c>
      <c r="O307" s="149" t="s">
        <v>40</v>
      </c>
      <c r="P307" s="176" t="s">
        <v>1022</v>
      </c>
      <c r="Q307" s="85" t="str">
        <f t="shared" si="2"/>
        <v>E</v>
      </c>
      <c r="R307" s="86" t="s">
        <v>408</v>
      </c>
      <c r="S307" s="89" t="s">
        <v>410</v>
      </c>
      <c r="T307" s="174" t="s">
        <v>1684</v>
      </c>
      <c r="U307" s="86" t="e">
        <f>VLOOKUP(B307,'[1]CT1'!$B$4:$B$93,1,FALSE)</f>
        <v>#N/A</v>
      </c>
      <c r="V307" s="168"/>
      <c r="W307" s="88"/>
      <c r="X307" s="172" t="s">
        <v>1701</v>
      </c>
      <c r="Y307" s="87" t="str">
        <f>VLOOKUP(B307,'[2]Đơn T10'!$C$7:$C$620,1,FALSE)</f>
        <v>17D130024</v>
      </c>
    </row>
    <row r="308" spans="1:25" s="87" customFormat="1" ht="25.5" customHeight="1">
      <c r="A308" s="77">
        <f>IF(B308&lt;&gt;" ",SUBTOTAL(103,B$7:$B308))</f>
        <v>302</v>
      </c>
      <c r="B308" s="149" t="s">
        <v>1219</v>
      </c>
      <c r="C308" s="166" t="s">
        <v>53</v>
      </c>
      <c r="D308" s="167" t="s">
        <v>947</v>
      </c>
      <c r="E308" s="148" t="s">
        <v>1220</v>
      </c>
      <c r="F308" s="149" t="s">
        <v>38</v>
      </c>
      <c r="G308" s="149" t="s">
        <v>946</v>
      </c>
      <c r="H308" s="150" t="s">
        <v>161</v>
      </c>
      <c r="I308" s="150" t="s">
        <v>161</v>
      </c>
      <c r="J308" s="150" t="s">
        <v>161</v>
      </c>
      <c r="K308" s="151">
        <v>9</v>
      </c>
      <c r="L308" s="149">
        <v>112</v>
      </c>
      <c r="M308" s="149">
        <v>120</v>
      </c>
      <c r="N308" s="152">
        <v>3.05</v>
      </c>
      <c r="O308" s="149" t="s">
        <v>40</v>
      </c>
      <c r="P308" s="176" t="s">
        <v>1022</v>
      </c>
      <c r="Q308" s="85" t="str">
        <f t="shared" si="2"/>
        <v>E</v>
      </c>
      <c r="R308" s="86" t="s">
        <v>408</v>
      </c>
      <c r="S308" s="89" t="s">
        <v>410</v>
      </c>
      <c r="T308" s="174" t="s">
        <v>1684</v>
      </c>
      <c r="U308" s="86" t="e">
        <f>VLOOKUP(B308,'[1]CT1'!$B$4:$B$93,1,FALSE)</f>
        <v>#N/A</v>
      </c>
      <c r="V308" s="168"/>
      <c r="W308" s="88"/>
      <c r="X308" s="172">
        <v>0</v>
      </c>
      <c r="Y308" s="87" t="str">
        <f>VLOOKUP(B308,'[2]Đơn T10'!$C$7:$C$620,1,FALSE)</f>
        <v>17D130029</v>
      </c>
    </row>
    <row r="309" spans="1:25" s="87" customFormat="1" ht="25.5" customHeight="1">
      <c r="A309" s="77">
        <f>IF(B309&lt;&gt;" ",SUBTOTAL(103,B$7:$B309))</f>
        <v>303</v>
      </c>
      <c r="B309" s="149" t="s">
        <v>948</v>
      </c>
      <c r="C309" s="166" t="s">
        <v>949</v>
      </c>
      <c r="D309" s="167" t="s">
        <v>950</v>
      </c>
      <c r="E309" s="148" t="s">
        <v>378</v>
      </c>
      <c r="F309" s="149" t="s">
        <v>38</v>
      </c>
      <c r="G309" s="149" t="s">
        <v>946</v>
      </c>
      <c r="H309" s="150" t="s">
        <v>161</v>
      </c>
      <c r="I309" s="150" t="s">
        <v>161</v>
      </c>
      <c r="J309" s="150" t="s">
        <v>161</v>
      </c>
      <c r="K309" s="151">
        <v>8.5</v>
      </c>
      <c r="L309" s="149">
        <v>120</v>
      </c>
      <c r="M309" s="149">
        <v>120</v>
      </c>
      <c r="N309" s="152">
        <v>2.85</v>
      </c>
      <c r="O309" s="149" t="s">
        <v>40</v>
      </c>
      <c r="P309" s="176" t="s">
        <v>1022</v>
      </c>
      <c r="Q309" s="85" t="str">
        <f t="shared" si="2"/>
        <v>E</v>
      </c>
      <c r="R309" s="86" t="s">
        <v>408</v>
      </c>
      <c r="S309" s="89" t="s">
        <v>410</v>
      </c>
      <c r="T309" s="174" t="s">
        <v>1684</v>
      </c>
      <c r="U309" s="86" t="e">
        <f>VLOOKUP(B309,'[1]CT1'!$B$4:$B$93,1,FALSE)</f>
        <v>#N/A</v>
      </c>
      <c r="V309" s="168" t="s">
        <v>159</v>
      </c>
      <c r="W309" s="88"/>
      <c r="X309" s="172">
        <v>0</v>
      </c>
      <c r="Y309" s="87" t="str">
        <f>VLOOKUP(B309,'[2]Đơn T10'!$C$7:$C$620,1,FALSE)</f>
        <v>17D130047</v>
      </c>
    </row>
    <row r="310" spans="1:25" s="87" customFormat="1" ht="25.5" customHeight="1">
      <c r="A310" s="77">
        <f>IF(B310&lt;&gt;" ",SUBTOTAL(103,B$7:$B310))</f>
        <v>304</v>
      </c>
      <c r="B310" s="149" t="s">
        <v>1221</v>
      </c>
      <c r="C310" s="166" t="s">
        <v>1222</v>
      </c>
      <c r="D310" s="167" t="s">
        <v>286</v>
      </c>
      <c r="E310" s="148" t="s">
        <v>1223</v>
      </c>
      <c r="F310" s="149" t="s">
        <v>38</v>
      </c>
      <c r="G310" s="149" t="s">
        <v>1224</v>
      </c>
      <c r="H310" s="150" t="s">
        <v>161</v>
      </c>
      <c r="I310" s="150" t="s">
        <v>161</v>
      </c>
      <c r="J310" s="150" t="s">
        <v>161</v>
      </c>
      <c r="K310" s="151">
        <v>7.8</v>
      </c>
      <c r="L310" s="149">
        <v>112</v>
      </c>
      <c r="M310" s="149">
        <v>120</v>
      </c>
      <c r="N310" s="152">
        <v>2.61</v>
      </c>
      <c r="O310" s="149" t="s">
        <v>40</v>
      </c>
      <c r="P310" s="176" t="s">
        <v>1022</v>
      </c>
      <c r="Q310" s="85" t="str">
        <f t="shared" si="2"/>
        <v>E</v>
      </c>
      <c r="R310" s="86" t="s">
        <v>408</v>
      </c>
      <c r="S310" s="89" t="s">
        <v>410</v>
      </c>
      <c r="T310" s="174" t="s">
        <v>1684</v>
      </c>
      <c r="U310" s="86" t="e">
        <f>VLOOKUP(B310,'[1]CT1'!$B$4:$B$93,1,FALSE)</f>
        <v>#N/A</v>
      </c>
      <c r="V310" s="168"/>
      <c r="W310" s="88"/>
      <c r="X310" s="172" t="s">
        <v>1703</v>
      </c>
      <c r="Y310" s="87" t="str">
        <f>VLOOKUP(B310,'[2]Đơn T10'!$C$7:$C$620,1,FALSE)</f>
        <v>17D130087</v>
      </c>
    </row>
    <row r="311" spans="1:25" s="87" customFormat="1" ht="25.5" customHeight="1">
      <c r="A311" s="77">
        <f>IF(B311&lt;&gt;" ",SUBTOTAL(103,B$7:$B311))</f>
        <v>305</v>
      </c>
      <c r="B311" s="149" t="s">
        <v>1225</v>
      </c>
      <c r="C311" s="166" t="s">
        <v>1226</v>
      </c>
      <c r="D311" s="167" t="s">
        <v>137</v>
      </c>
      <c r="E311" s="148" t="s">
        <v>1227</v>
      </c>
      <c r="F311" s="149" t="s">
        <v>38</v>
      </c>
      <c r="G311" s="149" t="s">
        <v>1224</v>
      </c>
      <c r="H311" s="150" t="s">
        <v>161</v>
      </c>
      <c r="I311" s="150" t="s">
        <v>161</v>
      </c>
      <c r="J311" s="150" t="s">
        <v>161</v>
      </c>
      <c r="K311" s="151">
        <v>8.5</v>
      </c>
      <c r="L311" s="149">
        <v>112</v>
      </c>
      <c r="M311" s="149">
        <v>120</v>
      </c>
      <c r="N311" s="152">
        <v>3.37</v>
      </c>
      <c r="O311" s="149" t="s">
        <v>66</v>
      </c>
      <c r="P311" s="176" t="s">
        <v>1022</v>
      </c>
      <c r="Q311" s="85" t="str">
        <f t="shared" si="2"/>
        <v>E</v>
      </c>
      <c r="R311" s="86" t="s">
        <v>408</v>
      </c>
      <c r="S311" s="89" t="s">
        <v>410</v>
      </c>
      <c r="T311" s="174" t="s">
        <v>1684</v>
      </c>
      <c r="U311" s="86" t="e">
        <f>VLOOKUP(B311,'[1]CT1'!$B$4:$B$93,1,FALSE)</f>
        <v>#N/A</v>
      </c>
      <c r="V311" s="168"/>
      <c r="W311" s="88"/>
      <c r="X311" s="172" t="s">
        <v>1701</v>
      </c>
      <c r="Y311" s="87" t="str">
        <f>VLOOKUP(B311,'[2]Đơn T10'!$C$7:$C$620,1,FALSE)</f>
        <v>17D130097</v>
      </c>
    </row>
    <row r="312" spans="1:25" s="87" customFormat="1" ht="25.5" customHeight="1">
      <c r="A312" s="77">
        <f>IF(B312&lt;&gt;" ",SUBTOTAL(103,B$7:$B312))</f>
        <v>306</v>
      </c>
      <c r="B312" s="149" t="s">
        <v>1228</v>
      </c>
      <c r="C312" s="166" t="s">
        <v>1229</v>
      </c>
      <c r="D312" s="167" t="s">
        <v>1230</v>
      </c>
      <c r="E312" s="148" t="s">
        <v>1206</v>
      </c>
      <c r="F312" s="149" t="s">
        <v>72</v>
      </c>
      <c r="G312" s="149" t="s">
        <v>1231</v>
      </c>
      <c r="H312" s="150" t="s">
        <v>161</v>
      </c>
      <c r="I312" s="150" t="s">
        <v>161</v>
      </c>
      <c r="J312" s="150" t="s">
        <v>161</v>
      </c>
      <c r="K312" s="151">
        <v>7.7</v>
      </c>
      <c r="L312" s="149">
        <v>112</v>
      </c>
      <c r="M312" s="149">
        <v>120</v>
      </c>
      <c r="N312" s="152">
        <v>2.8</v>
      </c>
      <c r="O312" s="149" t="s">
        <v>40</v>
      </c>
      <c r="P312" s="176" t="s">
        <v>1022</v>
      </c>
      <c r="Q312" s="85" t="str">
        <f t="shared" si="2"/>
        <v>E</v>
      </c>
      <c r="R312" s="86" t="s">
        <v>408</v>
      </c>
      <c r="S312" s="89" t="s">
        <v>410</v>
      </c>
      <c r="T312" s="174" t="s">
        <v>1684</v>
      </c>
      <c r="U312" s="86" t="e">
        <f>VLOOKUP(B312,'[1]CT1'!$B$4:$B$93,1,FALSE)</f>
        <v>#N/A</v>
      </c>
      <c r="V312" s="168"/>
      <c r="W312" s="88"/>
      <c r="X312" s="172">
        <v>0</v>
      </c>
      <c r="Y312" s="87" t="str">
        <f>VLOOKUP(B312,'[2]Đơn T10'!$C$7:$C$620,1,FALSE)</f>
        <v>17D130323</v>
      </c>
    </row>
    <row r="313" spans="1:25" s="87" customFormat="1" ht="25.5" customHeight="1">
      <c r="A313" s="77">
        <f>IF(B313&lt;&gt;" ",SUBTOTAL(103,B$7:$B313))</f>
        <v>307</v>
      </c>
      <c r="B313" s="149" t="s">
        <v>1232</v>
      </c>
      <c r="C313" s="166" t="s">
        <v>1233</v>
      </c>
      <c r="D313" s="167" t="s">
        <v>106</v>
      </c>
      <c r="E313" s="148" t="s">
        <v>1234</v>
      </c>
      <c r="F313" s="149" t="s">
        <v>72</v>
      </c>
      <c r="G313" s="149" t="s">
        <v>1235</v>
      </c>
      <c r="H313" s="150" t="s">
        <v>161</v>
      </c>
      <c r="I313" s="150" t="s">
        <v>161</v>
      </c>
      <c r="J313" s="150" t="s">
        <v>161</v>
      </c>
      <c r="K313" s="151">
        <v>7.3</v>
      </c>
      <c r="L313" s="149">
        <v>112</v>
      </c>
      <c r="M313" s="149">
        <v>120</v>
      </c>
      <c r="N313" s="152">
        <v>2.54</v>
      </c>
      <c r="O313" s="149" t="s">
        <v>40</v>
      </c>
      <c r="P313" s="176" t="s">
        <v>1022</v>
      </c>
      <c r="Q313" s="85" t="str">
        <f>MID(G313,4,2)</f>
        <v>EK</v>
      </c>
      <c r="R313" s="86" t="s">
        <v>425</v>
      </c>
      <c r="S313" s="86" t="s">
        <v>426</v>
      </c>
      <c r="T313" s="174" t="s">
        <v>1686</v>
      </c>
      <c r="U313" s="86" t="e">
        <f>VLOOKUP(B313,'[1]CT1'!$B$4:$B$93,1,FALSE)</f>
        <v>#N/A</v>
      </c>
      <c r="V313" s="168"/>
      <c r="W313" s="88"/>
      <c r="X313" s="172">
        <v>0</v>
      </c>
      <c r="Y313" s="87" t="str">
        <f>VLOOKUP(B313,'[2]Đơn T10'!$C$7:$C$620,1,FALSE)</f>
        <v>17D260002</v>
      </c>
    </row>
    <row r="314" spans="1:25" s="87" customFormat="1" ht="25.5" customHeight="1">
      <c r="A314" s="77">
        <f>IF(B314&lt;&gt;" ",SUBTOTAL(103,B$7:$B314))</f>
        <v>308</v>
      </c>
      <c r="B314" s="149" t="s">
        <v>1726</v>
      </c>
      <c r="C314" s="166" t="s">
        <v>1727</v>
      </c>
      <c r="D314" s="167" t="s">
        <v>100</v>
      </c>
      <c r="E314" s="148" t="s">
        <v>1345</v>
      </c>
      <c r="F314" s="149" t="s">
        <v>38</v>
      </c>
      <c r="G314" s="149" t="s">
        <v>1235</v>
      </c>
      <c r="H314" s="150" t="s">
        <v>161</v>
      </c>
      <c r="I314" s="150" t="s">
        <v>161</v>
      </c>
      <c r="J314" s="150" t="s">
        <v>161</v>
      </c>
      <c r="K314" s="151">
        <v>8.7</v>
      </c>
      <c r="L314" s="149">
        <v>112</v>
      </c>
      <c r="M314" s="149">
        <v>120</v>
      </c>
      <c r="N314" s="152">
        <v>2.92</v>
      </c>
      <c r="O314" s="149" t="s">
        <v>40</v>
      </c>
      <c r="P314" s="176" t="s">
        <v>1725</v>
      </c>
      <c r="Q314" s="85" t="str">
        <f>MID(G314,4,2)</f>
        <v>EK</v>
      </c>
      <c r="R314" s="86" t="s">
        <v>425</v>
      </c>
      <c r="S314" s="86" t="s">
        <v>426</v>
      </c>
      <c r="T314" s="174" t="s">
        <v>1686</v>
      </c>
      <c r="U314" s="86" t="e">
        <f>VLOOKUP(B314,'[1]CT1'!$B$4:$B$93,1,FALSE)</f>
        <v>#N/A</v>
      </c>
      <c r="V314" s="168"/>
      <c r="W314" s="88"/>
      <c r="X314" s="172" t="s">
        <v>1701</v>
      </c>
      <c r="Y314" s="87" t="str">
        <f>VLOOKUP(B314,'[2]Đơn T10'!$C$7:$C$620,1,FALSE)</f>
        <v>17D260014</v>
      </c>
    </row>
    <row r="315" spans="1:25" s="87" customFormat="1" ht="25.5" customHeight="1">
      <c r="A315" s="77">
        <f>IF(B315&lt;&gt;" ",SUBTOTAL(103,B$7:$B315))</f>
        <v>309</v>
      </c>
      <c r="B315" s="149" t="s">
        <v>1236</v>
      </c>
      <c r="C315" s="166" t="s">
        <v>380</v>
      </c>
      <c r="D315" s="167" t="s">
        <v>76</v>
      </c>
      <c r="E315" s="148" t="s">
        <v>1137</v>
      </c>
      <c r="F315" s="149" t="s">
        <v>38</v>
      </c>
      <c r="G315" s="149" t="s">
        <v>1235</v>
      </c>
      <c r="H315" s="150" t="s">
        <v>161</v>
      </c>
      <c r="I315" s="150" t="s">
        <v>161</v>
      </c>
      <c r="J315" s="150" t="s">
        <v>161</v>
      </c>
      <c r="K315" s="151">
        <v>9.3</v>
      </c>
      <c r="L315" s="149">
        <v>112</v>
      </c>
      <c r="M315" s="149">
        <v>120</v>
      </c>
      <c r="N315" s="152">
        <v>3.53</v>
      </c>
      <c r="O315" s="149" t="s">
        <v>66</v>
      </c>
      <c r="P315" s="176" t="s">
        <v>1022</v>
      </c>
      <c r="Q315" s="85" t="str">
        <f aca="true" t="shared" si="3" ref="Q315:Q321">MID(G315,4,2)</f>
        <v>EK</v>
      </c>
      <c r="R315" s="86" t="s">
        <v>425</v>
      </c>
      <c r="S315" s="86" t="s">
        <v>426</v>
      </c>
      <c r="T315" s="174" t="s">
        <v>1686</v>
      </c>
      <c r="U315" s="86" t="e">
        <f>VLOOKUP(B315,'[1]CT1'!$B$4:$B$93,1,FALSE)</f>
        <v>#N/A</v>
      </c>
      <c r="V315" s="168"/>
      <c r="W315" s="88"/>
      <c r="X315" s="172">
        <v>0</v>
      </c>
      <c r="Y315" s="87" t="str">
        <f>VLOOKUP(B315,'[2]Đơn T10'!$C$7:$C$620,1,FALSE)</f>
        <v>17D260039</v>
      </c>
    </row>
    <row r="316" spans="1:25" s="87" customFormat="1" ht="25.5" customHeight="1">
      <c r="A316" s="77">
        <f>IF(B316&lt;&gt;" ",SUBTOTAL(103,B$7:$B316))</f>
        <v>310</v>
      </c>
      <c r="B316" s="149" t="s">
        <v>1237</v>
      </c>
      <c r="C316" s="166" t="s">
        <v>366</v>
      </c>
      <c r="D316" s="167" t="s">
        <v>267</v>
      </c>
      <c r="E316" s="148" t="s">
        <v>1238</v>
      </c>
      <c r="F316" s="149" t="s">
        <v>38</v>
      </c>
      <c r="G316" s="149" t="s">
        <v>1235</v>
      </c>
      <c r="H316" s="150" t="s">
        <v>161</v>
      </c>
      <c r="I316" s="150" t="s">
        <v>161</v>
      </c>
      <c r="J316" s="150" t="s">
        <v>161</v>
      </c>
      <c r="K316" s="151">
        <v>9</v>
      </c>
      <c r="L316" s="149">
        <v>112</v>
      </c>
      <c r="M316" s="149">
        <v>120</v>
      </c>
      <c r="N316" s="152">
        <v>3.09</v>
      </c>
      <c r="O316" s="149" t="s">
        <v>40</v>
      </c>
      <c r="P316" s="176" t="s">
        <v>1022</v>
      </c>
      <c r="Q316" s="85" t="str">
        <f t="shared" si="3"/>
        <v>EK</v>
      </c>
      <c r="R316" s="86" t="s">
        <v>425</v>
      </c>
      <c r="S316" s="86" t="s">
        <v>426</v>
      </c>
      <c r="T316" s="174" t="s">
        <v>1686</v>
      </c>
      <c r="U316" s="86" t="e">
        <f>VLOOKUP(B316,'[1]CT1'!$B$4:$B$93,1,FALSE)</f>
        <v>#N/A</v>
      </c>
      <c r="V316" s="168"/>
      <c r="W316" s="88"/>
      <c r="X316" s="172" t="s">
        <v>1701</v>
      </c>
      <c r="Y316" s="87" t="str">
        <f>VLOOKUP(B316,'[2]Đơn T10'!$C$7:$C$620,1,FALSE)</f>
        <v>17D260049</v>
      </c>
    </row>
    <row r="317" spans="1:25" s="87" customFormat="1" ht="25.5" customHeight="1">
      <c r="A317" s="77">
        <f>IF(B317&lt;&gt;" ",SUBTOTAL(103,B$7:$B317))</f>
        <v>311</v>
      </c>
      <c r="B317" s="149" t="s">
        <v>1239</v>
      </c>
      <c r="C317" s="166" t="s">
        <v>1240</v>
      </c>
      <c r="D317" s="167" t="s">
        <v>106</v>
      </c>
      <c r="E317" s="148" t="s">
        <v>1241</v>
      </c>
      <c r="F317" s="149" t="s">
        <v>38</v>
      </c>
      <c r="G317" s="149" t="s">
        <v>1242</v>
      </c>
      <c r="H317" s="150" t="s">
        <v>161</v>
      </c>
      <c r="I317" s="150" t="s">
        <v>161</v>
      </c>
      <c r="J317" s="150" t="s">
        <v>161</v>
      </c>
      <c r="K317" s="151">
        <v>8.5</v>
      </c>
      <c r="L317" s="149">
        <v>112</v>
      </c>
      <c r="M317" s="149">
        <v>120</v>
      </c>
      <c r="N317" s="152">
        <v>3.24</v>
      </c>
      <c r="O317" s="149" t="s">
        <v>66</v>
      </c>
      <c r="P317" s="176" t="s">
        <v>1022</v>
      </c>
      <c r="Q317" s="85" t="str">
        <f t="shared" si="3"/>
        <v>EK</v>
      </c>
      <c r="R317" s="86" t="s">
        <v>425</v>
      </c>
      <c r="S317" s="86" t="s">
        <v>426</v>
      </c>
      <c r="T317" s="174" t="s">
        <v>1686</v>
      </c>
      <c r="U317" s="86" t="e">
        <f>VLOOKUP(B317,'[1]CT1'!$B$4:$B$93,1,FALSE)</f>
        <v>#N/A</v>
      </c>
      <c r="V317" s="168"/>
      <c r="W317" s="88"/>
      <c r="X317" s="172">
        <v>0</v>
      </c>
      <c r="Y317" s="87" t="str">
        <f>VLOOKUP(B317,'[2]Đơn T10'!$C$7:$C$620,1,FALSE)</f>
        <v>17D260081</v>
      </c>
    </row>
    <row r="318" spans="1:25" s="87" customFormat="1" ht="25.5" customHeight="1">
      <c r="A318" s="77">
        <f>IF(B318&lt;&gt;" ",SUBTOTAL(103,B$7:$B318))</f>
        <v>312</v>
      </c>
      <c r="B318" s="149" t="s">
        <v>1243</v>
      </c>
      <c r="C318" s="166" t="s">
        <v>1244</v>
      </c>
      <c r="D318" s="167" t="s">
        <v>1245</v>
      </c>
      <c r="E318" s="148" t="s">
        <v>1238</v>
      </c>
      <c r="F318" s="149" t="s">
        <v>38</v>
      </c>
      <c r="G318" s="149" t="s">
        <v>1242</v>
      </c>
      <c r="H318" s="150" t="s">
        <v>161</v>
      </c>
      <c r="I318" s="150" t="s">
        <v>161</v>
      </c>
      <c r="J318" s="150" t="s">
        <v>161</v>
      </c>
      <c r="K318" s="151">
        <v>8.6</v>
      </c>
      <c r="L318" s="149">
        <v>112</v>
      </c>
      <c r="M318" s="149">
        <v>120</v>
      </c>
      <c r="N318" s="152">
        <v>3.31</v>
      </c>
      <c r="O318" s="149" t="s">
        <v>66</v>
      </c>
      <c r="P318" s="176" t="s">
        <v>1022</v>
      </c>
      <c r="Q318" s="85" t="str">
        <f t="shared" si="3"/>
        <v>EK</v>
      </c>
      <c r="R318" s="86" t="s">
        <v>425</v>
      </c>
      <c r="S318" s="86" t="s">
        <v>426</v>
      </c>
      <c r="T318" s="174" t="s">
        <v>1686</v>
      </c>
      <c r="U318" s="86" t="e">
        <f>VLOOKUP(B318,'[1]CT1'!$B$4:$B$93,1,FALSE)</f>
        <v>#N/A</v>
      </c>
      <c r="V318" s="168"/>
      <c r="W318" s="88"/>
      <c r="X318" s="172" t="s">
        <v>1676</v>
      </c>
      <c r="Y318" s="87" t="str">
        <f>VLOOKUP(B318,'[2]Đơn T10'!$C$7:$C$620,1,FALSE)</f>
        <v>17D260089</v>
      </c>
    </row>
    <row r="319" spans="1:25" s="87" customFormat="1" ht="25.5" customHeight="1">
      <c r="A319" s="77">
        <f>IF(B319&lt;&gt;" ",SUBTOTAL(103,B$7:$B319))</f>
        <v>313</v>
      </c>
      <c r="B319" s="149" t="s">
        <v>1246</v>
      </c>
      <c r="C319" s="166" t="s">
        <v>1247</v>
      </c>
      <c r="D319" s="167" t="s">
        <v>179</v>
      </c>
      <c r="E319" s="148" t="s">
        <v>1248</v>
      </c>
      <c r="F319" s="149" t="s">
        <v>38</v>
      </c>
      <c r="G319" s="149" t="s">
        <v>1242</v>
      </c>
      <c r="H319" s="150" t="s">
        <v>161</v>
      </c>
      <c r="I319" s="150" t="s">
        <v>161</v>
      </c>
      <c r="J319" s="150" t="s">
        <v>161</v>
      </c>
      <c r="K319" s="151">
        <v>8.5</v>
      </c>
      <c r="L319" s="149">
        <v>112</v>
      </c>
      <c r="M319" s="149">
        <v>120</v>
      </c>
      <c r="N319" s="152">
        <v>2.87</v>
      </c>
      <c r="O319" s="149" t="s">
        <v>40</v>
      </c>
      <c r="P319" s="176" t="s">
        <v>1022</v>
      </c>
      <c r="Q319" s="85" t="str">
        <f t="shared" si="3"/>
        <v>EK</v>
      </c>
      <c r="R319" s="86" t="s">
        <v>425</v>
      </c>
      <c r="S319" s="86" t="s">
        <v>426</v>
      </c>
      <c r="T319" s="174" t="s">
        <v>1686</v>
      </c>
      <c r="U319" s="86" t="e">
        <f>VLOOKUP(B319,'[1]CT1'!$B$4:$B$93,1,FALSE)</f>
        <v>#N/A</v>
      </c>
      <c r="V319" s="168"/>
      <c r="W319" s="88"/>
      <c r="X319" s="172">
        <v>0</v>
      </c>
      <c r="Y319" s="87" t="str">
        <f>VLOOKUP(B319,'[2]Đơn T10'!$C$7:$C$620,1,FALSE)</f>
        <v>17D260096</v>
      </c>
    </row>
    <row r="320" spans="1:25" s="87" customFormat="1" ht="25.5" customHeight="1">
      <c r="A320" s="77">
        <f>IF(B320&lt;&gt;" ",SUBTOTAL(103,B$7:$B320))</f>
        <v>314</v>
      </c>
      <c r="B320" s="149" t="s">
        <v>1249</v>
      </c>
      <c r="C320" s="166" t="s">
        <v>1250</v>
      </c>
      <c r="D320" s="167" t="s">
        <v>145</v>
      </c>
      <c r="E320" s="148" t="s">
        <v>1135</v>
      </c>
      <c r="F320" s="149" t="s">
        <v>72</v>
      </c>
      <c r="G320" s="149" t="s">
        <v>1242</v>
      </c>
      <c r="H320" s="150" t="s">
        <v>161</v>
      </c>
      <c r="I320" s="150" t="s">
        <v>161</v>
      </c>
      <c r="J320" s="150" t="s">
        <v>161</v>
      </c>
      <c r="K320" s="151">
        <v>8.5</v>
      </c>
      <c r="L320" s="149">
        <v>112</v>
      </c>
      <c r="M320" s="149">
        <v>120</v>
      </c>
      <c r="N320" s="152">
        <v>3.29</v>
      </c>
      <c r="O320" s="149" t="s">
        <v>66</v>
      </c>
      <c r="P320" s="176" t="s">
        <v>1022</v>
      </c>
      <c r="Q320" s="85" t="str">
        <f t="shared" si="3"/>
        <v>EK</v>
      </c>
      <c r="R320" s="86" t="s">
        <v>425</v>
      </c>
      <c r="S320" s="86" t="s">
        <v>426</v>
      </c>
      <c r="T320" s="174" t="s">
        <v>1686</v>
      </c>
      <c r="U320" s="86" t="e">
        <f>VLOOKUP(B320,'[1]CT1'!$B$4:$B$93,1,FALSE)</f>
        <v>#N/A</v>
      </c>
      <c r="V320" s="168"/>
      <c r="W320" s="88"/>
      <c r="X320" s="172">
        <v>0</v>
      </c>
      <c r="Y320" s="87" t="str">
        <f>VLOOKUP(B320,'[2]Đơn T10'!$C$7:$C$620,1,FALSE)</f>
        <v>17D260116</v>
      </c>
    </row>
    <row r="321" spans="1:25" s="87" customFormat="1" ht="25.5" customHeight="1">
      <c r="A321" s="77">
        <f>IF(B321&lt;&gt;" ",SUBTOTAL(103,B$7:$B321))</f>
        <v>315</v>
      </c>
      <c r="B321" s="149" t="s">
        <v>1251</v>
      </c>
      <c r="C321" s="166" t="s">
        <v>1252</v>
      </c>
      <c r="D321" s="167" t="s">
        <v>128</v>
      </c>
      <c r="E321" s="148" t="s">
        <v>1253</v>
      </c>
      <c r="F321" s="149" t="s">
        <v>38</v>
      </c>
      <c r="G321" s="149" t="s">
        <v>1254</v>
      </c>
      <c r="H321" s="150" t="s">
        <v>161</v>
      </c>
      <c r="I321" s="150" t="s">
        <v>161</v>
      </c>
      <c r="J321" s="150" t="s">
        <v>161</v>
      </c>
      <c r="K321" s="151">
        <v>8.6</v>
      </c>
      <c r="L321" s="149">
        <v>112</v>
      </c>
      <c r="M321" s="149">
        <v>120</v>
      </c>
      <c r="N321" s="152">
        <v>3.34</v>
      </c>
      <c r="O321" s="149" t="s">
        <v>66</v>
      </c>
      <c r="P321" s="176" t="s">
        <v>1022</v>
      </c>
      <c r="Q321" s="85" t="str">
        <f t="shared" si="3"/>
        <v>EK</v>
      </c>
      <c r="R321" s="86" t="s">
        <v>425</v>
      </c>
      <c r="S321" s="86" t="s">
        <v>426</v>
      </c>
      <c r="T321" s="174" t="s">
        <v>1686</v>
      </c>
      <c r="U321" s="86" t="e">
        <f>VLOOKUP(B321,'[1]CT1'!$B$4:$B$93,1,FALSE)</f>
        <v>#N/A</v>
      </c>
      <c r="V321" s="168"/>
      <c r="W321" s="88"/>
      <c r="X321" s="172" t="s">
        <v>1701</v>
      </c>
      <c r="Y321" s="87" t="str">
        <f>VLOOKUP(B321,'[2]Đơn T10'!$C$7:$C$620,1,FALSE)</f>
        <v>17D260176</v>
      </c>
    </row>
    <row r="322" spans="1:25" s="87" customFormat="1" ht="25.5" customHeight="1">
      <c r="A322" s="77">
        <f>IF(B322&lt;&gt;" ",SUBTOTAL(103,B$7:$B322))</f>
        <v>316</v>
      </c>
      <c r="B322" s="149" t="s">
        <v>1255</v>
      </c>
      <c r="C322" s="166" t="s">
        <v>285</v>
      </c>
      <c r="D322" s="167" t="s">
        <v>1153</v>
      </c>
      <c r="E322" s="148" t="s">
        <v>1256</v>
      </c>
      <c r="F322" s="149" t="s">
        <v>38</v>
      </c>
      <c r="G322" s="149" t="s">
        <v>1257</v>
      </c>
      <c r="H322" s="150" t="s">
        <v>161</v>
      </c>
      <c r="I322" s="150" t="s">
        <v>161</v>
      </c>
      <c r="J322" s="150" t="s">
        <v>161</v>
      </c>
      <c r="K322" s="151">
        <v>8.5</v>
      </c>
      <c r="L322" s="149">
        <v>112</v>
      </c>
      <c r="M322" s="149">
        <v>120</v>
      </c>
      <c r="N322" s="152">
        <v>2.86</v>
      </c>
      <c r="O322" s="149" t="s">
        <v>40</v>
      </c>
      <c r="P322" s="176" t="s">
        <v>1022</v>
      </c>
      <c r="Q322" s="85" t="str">
        <f t="shared" si="2"/>
        <v>F</v>
      </c>
      <c r="R322" s="86" t="s">
        <v>411</v>
      </c>
      <c r="S322" s="89" t="s">
        <v>412</v>
      </c>
      <c r="T322" s="174" t="s">
        <v>1685</v>
      </c>
      <c r="U322" s="86" t="e">
        <f>VLOOKUP(B322,'[1]CT1'!$B$4:$B$93,1,FALSE)</f>
        <v>#N/A</v>
      </c>
      <c r="V322" s="168"/>
      <c r="W322" s="88"/>
      <c r="X322" s="172" t="s">
        <v>1701</v>
      </c>
      <c r="Y322" s="87" t="str">
        <f>VLOOKUP(B322,'[2]Đơn T10'!$C$7:$C$620,1,FALSE)</f>
        <v>17D160005</v>
      </c>
    </row>
    <row r="323" spans="1:25" s="87" customFormat="1" ht="25.5" customHeight="1">
      <c r="A323" s="77">
        <f>IF(B323&lt;&gt;" ",SUBTOTAL(103,B$7:$B323))</f>
        <v>317</v>
      </c>
      <c r="B323" s="149" t="s">
        <v>1258</v>
      </c>
      <c r="C323" s="166" t="s">
        <v>280</v>
      </c>
      <c r="D323" s="167" t="s">
        <v>111</v>
      </c>
      <c r="E323" s="148" t="s">
        <v>1259</v>
      </c>
      <c r="F323" s="149" t="s">
        <v>72</v>
      </c>
      <c r="G323" s="149" t="s">
        <v>1257</v>
      </c>
      <c r="H323" s="150" t="s">
        <v>161</v>
      </c>
      <c r="I323" s="150" t="s">
        <v>161</v>
      </c>
      <c r="J323" s="150" t="s">
        <v>161</v>
      </c>
      <c r="K323" s="151">
        <v>9.25</v>
      </c>
      <c r="L323" s="149">
        <v>112</v>
      </c>
      <c r="M323" s="149">
        <v>120</v>
      </c>
      <c r="N323" s="152">
        <v>3.5</v>
      </c>
      <c r="O323" s="149" t="s">
        <v>66</v>
      </c>
      <c r="P323" s="176" t="s">
        <v>1022</v>
      </c>
      <c r="Q323" s="85" t="str">
        <f t="shared" si="2"/>
        <v>F</v>
      </c>
      <c r="R323" s="86" t="s">
        <v>411</v>
      </c>
      <c r="S323" s="89" t="s">
        <v>412</v>
      </c>
      <c r="T323" s="174" t="s">
        <v>1685</v>
      </c>
      <c r="U323" s="86" t="e">
        <f>VLOOKUP(B323,'[1]CT1'!$B$4:$B$93,1,FALSE)</f>
        <v>#N/A</v>
      </c>
      <c r="V323" s="168"/>
      <c r="W323" s="88"/>
      <c r="X323" s="172">
        <v>0</v>
      </c>
      <c r="Y323" s="87" t="str">
        <f>VLOOKUP(B323,'[2]Đơn T10'!$C$7:$C$620,1,FALSE)</f>
        <v>17D160007</v>
      </c>
    </row>
    <row r="324" spans="1:25" s="87" customFormat="1" ht="25.5" customHeight="1">
      <c r="A324" s="77">
        <f>IF(B324&lt;&gt;" ",SUBTOTAL(103,B$7:$B324))</f>
        <v>318</v>
      </c>
      <c r="B324" s="149" t="s">
        <v>1260</v>
      </c>
      <c r="C324" s="166" t="s">
        <v>1261</v>
      </c>
      <c r="D324" s="167" t="s">
        <v>286</v>
      </c>
      <c r="E324" s="148" t="s">
        <v>1262</v>
      </c>
      <c r="F324" s="149" t="s">
        <v>38</v>
      </c>
      <c r="G324" s="149" t="s">
        <v>1257</v>
      </c>
      <c r="H324" s="150" t="s">
        <v>161</v>
      </c>
      <c r="I324" s="150" t="s">
        <v>161</v>
      </c>
      <c r="J324" s="150" t="s">
        <v>161</v>
      </c>
      <c r="K324" s="151">
        <v>7.75</v>
      </c>
      <c r="L324" s="149">
        <v>112</v>
      </c>
      <c r="M324" s="149">
        <v>120</v>
      </c>
      <c r="N324" s="152">
        <v>2.75</v>
      </c>
      <c r="O324" s="149" t="s">
        <v>40</v>
      </c>
      <c r="P324" s="176" t="s">
        <v>1022</v>
      </c>
      <c r="Q324" s="85" t="str">
        <f t="shared" si="2"/>
        <v>F</v>
      </c>
      <c r="R324" s="86" t="s">
        <v>411</v>
      </c>
      <c r="S324" s="89" t="s">
        <v>412</v>
      </c>
      <c r="T324" s="174" t="s">
        <v>1685</v>
      </c>
      <c r="U324" s="86" t="e">
        <f>VLOOKUP(B324,'[1]CT1'!$B$4:$B$93,1,FALSE)</f>
        <v>#N/A</v>
      </c>
      <c r="V324" s="168"/>
      <c r="W324" s="88"/>
      <c r="X324" s="172" t="s">
        <v>1701</v>
      </c>
      <c r="Y324" s="87" t="str">
        <f>VLOOKUP(B324,'[2]Đơn T10'!$C$7:$C$620,1,FALSE)</f>
        <v>17D160016</v>
      </c>
    </row>
    <row r="325" spans="1:25" s="87" customFormat="1" ht="25.5" customHeight="1">
      <c r="A325" s="77">
        <f>IF(B325&lt;&gt;" ",SUBTOTAL(103,B$7:$B325))</f>
        <v>319</v>
      </c>
      <c r="B325" s="149" t="s">
        <v>1263</v>
      </c>
      <c r="C325" s="166" t="s">
        <v>643</v>
      </c>
      <c r="D325" s="167" t="s">
        <v>195</v>
      </c>
      <c r="E325" s="148" t="s">
        <v>1264</v>
      </c>
      <c r="F325" s="149" t="s">
        <v>72</v>
      </c>
      <c r="G325" s="149" t="s">
        <v>1257</v>
      </c>
      <c r="H325" s="150" t="s">
        <v>161</v>
      </c>
      <c r="I325" s="150" t="s">
        <v>161</v>
      </c>
      <c r="J325" s="150" t="s">
        <v>161</v>
      </c>
      <c r="K325" s="151">
        <v>8</v>
      </c>
      <c r="L325" s="149">
        <v>112</v>
      </c>
      <c r="M325" s="149">
        <v>120</v>
      </c>
      <c r="N325" s="152">
        <v>2.85</v>
      </c>
      <c r="O325" s="149" t="s">
        <v>40</v>
      </c>
      <c r="P325" s="176" t="s">
        <v>1022</v>
      </c>
      <c r="Q325" s="85" t="str">
        <f t="shared" si="2"/>
        <v>F</v>
      </c>
      <c r="R325" s="86" t="s">
        <v>411</v>
      </c>
      <c r="S325" s="89" t="s">
        <v>412</v>
      </c>
      <c r="T325" s="174" t="s">
        <v>1685</v>
      </c>
      <c r="U325" s="86" t="e">
        <f>VLOOKUP(B325,'[1]CT1'!$B$4:$B$93,1,FALSE)</f>
        <v>#N/A</v>
      </c>
      <c r="V325" s="168"/>
      <c r="W325" s="88"/>
      <c r="X325" s="172" t="s">
        <v>1701</v>
      </c>
      <c r="Y325" s="87" t="str">
        <f>VLOOKUP(B325,'[2]Đơn T10'!$C$7:$C$620,1,FALSE)</f>
        <v>17D160021</v>
      </c>
    </row>
    <row r="326" spans="1:25" s="87" customFormat="1" ht="25.5" customHeight="1">
      <c r="A326" s="77">
        <f>IF(B326&lt;&gt;" ",SUBTOTAL(103,B$7:$B326))</f>
        <v>320</v>
      </c>
      <c r="B326" s="149" t="s">
        <v>1265</v>
      </c>
      <c r="C326" s="166" t="s">
        <v>1266</v>
      </c>
      <c r="D326" s="167" t="s">
        <v>647</v>
      </c>
      <c r="E326" s="148" t="s">
        <v>1130</v>
      </c>
      <c r="F326" s="149" t="s">
        <v>38</v>
      </c>
      <c r="G326" s="149" t="s">
        <v>1257</v>
      </c>
      <c r="H326" s="150" t="s">
        <v>161</v>
      </c>
      <c r="I326" s="150" t="s">
        <v>161</v>
      </c>
      <c r="J326" s="150" t="s">
        <v>161</v>
      </c>
      <c r="K326" s="151">
        <v>8.5</v>
      </c>
      <c r="L326" s="149">
        <v>112</v>
      </c>
      <c r="M326" s="149">
        <v>120</v>
      </c>
      <c r="N326" s="152">
        <v>2.58</v>
      </c>
      <c r="O326" s="149" t="s">
        <v>40</v>
      </c>
      <c r="P326" s="176" t="s">
        <v>1022</v>
      </c>
      <c r="Q326" s="85" t="str">
        <f t="shared" si="2"/>
        <v>F</v>
      </c>
      <c r="R326" s="86" t="s">
        <v>411</v>
      </c>
      <c r="S326" s="89" t="s">
        <v>412</v>
      </c>
      <c r="T326" s="174" t="s">
        <v>1685</v>
      </c>
      <c r="U326" s="86" t="e">
        <f>VLOOKUP(B326,'[1]CT1'!$B$4:$B$93,1,FALSE)</f>
        <v>#N/A</v>
      </c>
      <c r="V326" s="168"/>
      <c r="W326" s="88"/>
      <c r="X326" s="172" t="s">
        <v>1703</v>
      </c>
      <c r="Y326" s="87" t="str">
        <f>VLOOKUP(B326,'[2]Đơn T10'!$C$7:$C$620,1,FALSE)</f>
        <v>17D160026</v>
      </c>
    </row>
    <row r="327" spans="1:25" s="87" customFormat="1" ht="25.5" customHeight="1">
      <c r="A327" s="77">
        <f>IF(B327&lt;&gt;" ",SUBTOTAL(103,B$7:$B327))</f>
        <v>321</v>
      </c>
      <c r="B327" s="149" t="s">
        <v>1267</v>
      </c>
      <c r="C327" s="166" t="s">
        <v>367</v>
      </c>
      <c r="D327" s="167" t="s">
        <v>267</v>
      </c>
      <c r="E327" s="148" t="s">
        <v>1268</v>
      </c>
      <c r="F327" s="149" t="s">
        <v>38</v>
      </c>
      <c r="G327" s="149" t="s">
        <v>1257</v>
      </c>
      <c r="H327" s="150" t="s">
        <v>161</v>
      </c>
      <c r="I327" s="150" t="s">
        <v>161</v>
      </c>
      <c r="J327" s="150" t="s">
        <v>161</v>
      </c>
      <c r="K327" s="151">
        <v>8.3</v>
      </c>
      <c r="L327" s="149">
        <v>112</v>
      </c>
      <c r="M327" s="149">
        <v>120</v>
      </c>
      <c r="N327" s="152">
        <v>3.16</v>
      </c>
      <c r="O327" s="149" t="s">
        <v>40</v>
      </c>
      <c r="P327" s="176" t="s">
        <v>1022</v>
      </c>
      <c r="Q327" s="85" t="str">
        <f t="shared" si="2"/>
        <v>F</v>
      </c>
      <c r="R327" s="86" t="s">
        <v>411</v>
      </c>
      <c r="S327" s="89" t="s">
        <v>412</v>
      </c>
      <c r="T327" s="174" t="s">
        <v>1685</v>
      </c>
      <c r="U327" s="86" t="e">
        <f>VLOOKUP(B327,'[1]CT1'!$B$4:$B$93,1,FALSE)</f>
        <v>#N/A</v>
      </c>
      <c r="V327" s="168"/>
      <c r="W327" s="88"/>
      <c r="X327" s="172" t="s">
        <v>1701</v>
      </c>
      <c r="Y327" s="87" t="str">
        <f>VLOOKUP(B327,'[2]Đơn T10'!$C$7:$C$620,1,FALSE)</f>
        <v>17D160035</v>
      </c>
    </row>
    <row r="328" spans="1:25" s="87" customFormat="1" ht="25.5" customHeight="1">
      <c r="A328" s="77">
        <f>IF(B328&lt;&gt;" ",SUBTOTAL(103,B$7:$B328))</f>
        <v>322</v>
      </c>
      <c r="B328" s="149" t="s">
        <v>1269</v>
      </c>
      <c r="C328" s="166" t="s">
        <v>1270</v>
      </c>
      <c r="D328" s="167" t="s">
        <v>172</v>
      </c>
      <c r="E328" s="148" t="s">
        <v>1220</v>
      </c>
      <c r="F328" s="149" t="s">
        <v>38</v>
      </c>
      <c r="G328" s="149" t="s">
        <v>1257</v>
      </c>
      <c r="H328" s="150" t="s">
        <v>161</v>
      </c>
      <c r="I328" s="150" t="s">
        <v>161</v>
      </c>
      <c r="J328" s="150" t="s">
        <v>161</v>
      </c>
      <c r="K328" s="151">
        <v>8</v>
      </c>
      <c r="L328" s="149">
        <v>112</v>
      </c>
      <c r="M328" s="149">
        <v>120</v>
      </c>
      <c r="N328" s="152">
        <v>2.6</v>
      </c>
      <c r="O328" s="149" t="s">
        <v>40</v>
      </c>
      <c r="P328" s="176" t="s">
        <v>1022</v>
      </c>
      <c r="Q328" s="85" t="str">
        <f t="shared" si="2"/>
        <v>F</v>
      </c>
      <c r="R328" s="86" t="s">
        <v>411</v>
      </c>
      <c r="S328" s="89" t="s">
        <v>412</v>
      </c>
      <c r="T328" s="174" t="s">
        <v>1685</v>
      </c>
      <c r="U328" s="86" t="e">
        <f>VLOOKUP(B328,'[1]CT1'!$B$4:$B$93,1,FALSE)</f>
        <v>#N/A</v>
      </c>
      <c r="V328" s="168"/>
      <c r="W328" s="88"/>
      <c r="X328" s="172" t="s">
        <v>1701</v>
      </c>
      <c r="Y328" s="87" t="str">
        <f>VLOOKUP(B328,'[2]Đơn T10'!$C$7:$C$620,1,FALSE)</f>
        <v>17D160042</v>
      </c>
    </row>
    <row r="329" spans="1:25" s="87" customFormat="1" ht="25.5" customHeight="1">
      <c r="A329" s="77">
        <f>IF(B329&lt;&gt;" ",SUBTOTAL(103,B$7:$B329))</f>
        <v>323</v>
      </c>
      <c r="B329" s="149" t="s">
        <v>1271</v>
      </c>
      <c r="C329" s="166" t="s">
        <v>1272</v>
      </c>
      <c r="D329" s="167" t="s">
        <v>1273</v>
      </c>
      <c r="E329" s="148" t="s">
        <v>1274</v>
      </c>
      <c r="F329" s="149" t="s">
        <v>38</v>
      </c>
      <c r="G329" s="149" t="s">
        <v>1275</v>
      </c>
      <c r="H329" s="150" t="s">
        <v>161</v>
      </c>
      <c r="I329" s="150" t="s">
        <v>161</v>
      </c>
      <c r="J329" s="150" t="s">
        <v>161</v>
      </c>
      <c r="K329" s="151">
        <v>8.5</v>
      </c>
      <c r="L329" s="149">
        <v>112</v>
      </c>
      <c r="M329" s="149">
        <v>120</v>
      </c>
      <c r="N329" s="152">
        <v>2.92</v>
      </c>
      <c r="O329" s="149" t="s">
        <v>40</v>
      </c>
      <c r="P329" s="176" t="s">
        <v>1022</v>
      </c>
      <c r="Q329" s="85" t="str">
        <f t="shared" si="2"/>
        <v>F</v>
      </c>
      <c r="R329" s="86" t="s">
        <v>411</v>
      </c>
      <c r="S329" s="89" t="s">
        <v>412</v>
      </c>
      <c r="T329" s="174" t="s">
        <v>1685</v>
      </c>
      <c r="U329" s="86" t="e">
        <f>VLOOKUP(B329,'[1]CT1'!$B$4:$B$93,1,FALSE)</f>
        <v>#N/A</v>
      </c>
      <c r="V329" s="168"/>
      <c r="W329" s="88"/>
      <c r="X329" s="172" t="s">
        <v>1701</v>
      </c>
      <c r="Y329" s="87" t="str">
        <f>VLOOKUP(B329,'[2]Đơn T10'!$C$7:$C$620,1,FALSE)</f>
        <v>17D160069</v>
      </c>
    </row>
    <row r="330" spans="1:25" s="87" customFormat="1" ht="25.5" customHeight="1">
      <c r="A330" s="77">
        <f>IF(B330&lt;&gt;" ",SUBTOTAL(103,B$7:$B330))</f>
        <v>324</v>
      </c>
      <c r="B330" s="149" t="s">
        <v>1276</v>
      </c>
      <c r="C330" s="166" t="s">
        <v>165</v>
      </c>
      <c r="D330" s="167" t="s">
        <v>120</v>
      </c>
      <c r="E330" s="148" t="s">
        <v>1277</v>
      </c>
      <c r="F330" s="149" t="s">
        <v>38</v>
      </c>
      <c r="G330" s="149" t="s">
        <v>1275</v>
      </c>
      <c r="H330" s="150" t="s">
        <v>161</v>
      </c>
      <c r="I330" s="150" t="s">
        <v>161</v>
      </c>
      <c r="J330" s="150" t="s">
        <v>161</v>
      </c>
      <c r="K330" s="151">
        <v>6.8</v>
      </c>
      <c r="L330" s="149">
        <v>112</v>
      </c>
      <c r="M330" s="149">
        <v>120</v>
      </c>
      <c r="N330" s="152">
        <v>2.53</v>
      </c>
      <c r="O330" s="149" t="s">
        <v>40</v>
      </c>
      <c r="P330" s="176" t="s">
        <v>1022</v>
      </c>
      <c r="Q330" s="85" t="str">
        <f t="shared" si="2"/>
        <v>F</v>
      </c>
      <c r="R330" s="86" t="s">
        <v>411</v>
      </c>
      <c r="S330" s="89" t="s">
        <v>412</v>
      </c>
      <c r="T330" s="174" t="s">
        <v>1685</v>
      </c>
      <c r="U330" s="86" t="e">
        <f>VLOOKUP(B330,'[1]CT1'!$B$4:$B$93,1,FALSE)</f>
        <v>#N/A</v>
      </c>
      <c r="V330" s="168"/>
      <c r="W330" s="88"/>
      <c r="X330" s="172" t="s">
        <v>1676</v>
      </c>
      <c r="Y330" s="87" t="str">
        <f>VLOOKUP(B330,'[2]Đơn T10'!$C$7:$C$620,1,FALSE)</f>
        <v>17D160078</v>
      </c>
    </row>
    <row r="331" spans="1:25" s="87" customFormat="1" ht="25.5" customHeight="1">
      <c r="A331" s="77">
        <f>IF(B331&lt;&gt;" ",SUBTOTAL(103,B$7:$B331))</f>
        <v>325</v>
      </c>
      <c r="B331" s="149" t="s">
        <v>1278</v>
      </c>
      <c r="C331" s="166" t="s">
        <v>1279</v>
      </c>
      <c r="D331" s="167" t="s">
        <v>1280</v>
      </c>
      <c r="E331" s="148" t="s">
        <v>1281</v>
      </c>
      <c r="F331" s="149" t="s">
        <v>72</v>
      </c>
      <c r="G331" s="149" t="s">
        <v>1275</v>
      </c>
      <c r="H331" s="150" t="s">
        <v>161</v>
      </c>
      <c r="I331" s="150" t="s">
        <v>161</v>
      </c>
      <c r="J331" s="150" t="s">
        <v>161</v>
      </c>
      <c r="K331" s="151">
        <v>8.3</v>
      </c>
      <c r="L331" s="149">
        <v>112</v>
      </c>
      <c r="M331" s="149">
        <v>120</v>
      </c>
      <c r="N331" s="152">
        <v>2.87</v>
      </c>
      <c r="O331" s="149" t="s">
        <v>40</v>
      </c>
      <c r="P331" s="176" t="s">
        <v>1022</v>
      </c>
      <c r="Q331" s="85" t="str">
        <f t="shared" si="2"/>
        <v>F</v>
      </c>
      <c r="R331" s="86" t="s">
        <v>411</v>
      </c>
      <c r="S331" s="89" t="s">
        <v>412</v>
      </c>
      <c r="T331" s="174" t="s">
        <v>1685</v>
      </c>
      <c r="U331" s="86" t="e">
        <f>VLOOKUP(B331,'[1]CT1'!$B$4:$B$93,1,FALSE)</f>
        <v>#N/A</v>
      </c>
      <c r="V331" s="168"/>
      <c r="W331" s="88"/>
      <c r="X331" s="172" t="s">
        <v>1701</v>
      </c>
      <c r="Y331" s="87" t="str">
        <f>VLOOKUP(B331,'[2]Đơn T10'!$C$7:$C$620,1,FALSE)</f>
        <v>17D160086</v>
      </c>
    </row>
    <row r="332" spans="1:25" s="87" customFormat="1" ht="25.5" customHeight="1">
      <c r="A332" s="77">
        <f>IF(B332&lt;&gt;" ",SUBTOTAL(103,B$7:$B332))</f>
        <v>326</v>
      </c>
      <c r="B332" s="149" t="s">
        <v>1282</v>
      </c>
      <c r="C332" s="166" t="s">
        <v>1283</v>
      </c>
      <c r="D332" s="167" t="s">
        <v>76</v>
      </c>
      <c r="E332" s="148" t="s">
        <v>1030</v>
      </c>
      <c r="F332" s="149" t="s">
        <v>38</v>
      </c>
      <c r="G332" s="149" t="s">
        <v>1275</v>
      </c>
      <c r="H332" s="150" t="s">
        <v>161</v>
      </c>
      <c r="I332" s="150" t="s">
        <v>161</v>
      </c>
      <c r="J332" s="150" t="s">
        <v>161</v>
      </c>
      <c r="K332" s="151">
        <v>8.9</v>
      </c>
      <c r="L332" s="149">
        <v>113</v>
      </c>
      <c r="M332" s="149">
        <v>120</v>
      </c>
      <c r="N332" s="152">
        <v>2.97</v>
      </c>
      <c r="O332" s="149" t="s">
        <v>40</v>
      </c>
      <c r="P332" s="176" t="s">
        <v>1022</v>
      </c>
      <c r="Q332" s="85" t="str">
        <f t="shared" si="2"/>
        <v>F</v>
      </c>
      <c r="R332" s="86" t="s">
        <v>411</v>
      </c>
      <c r="S332" s="89" t="s">
        <v>412</v>
      </c>
      <c r="T332" s="174" t="s">
        <v>1685</v>
      </c>
      <c r="U332" s="86" t="e">
        <f>VLOOKUP(B332,'[1]CT1'!$B$4:$B$93,1,FALSE)</f>
        <v>#N/A</v>
      </c>
      <c r="V332" s="168"/>
      <c r="W332" s="88"/>
      <c r="X332" s="172">
        <v>0</v>
      </c>
      <c r="Y332" s="87" t="str">
        <f>VLOOKUP(B332,'[2]Đơn T10'!$C$7:$C$620,1,FALSE)</f>
        <v>17D160092</v>
      </c>
    </row>
    <row r="333" spans="1:25" s="87" customFormat="1" ht="25.5" customHeight="1">
      <c r="A333" s="77">
        <f>IF(B333&lt;&gt;" ",SUBTOTAL(103,B$7:$B333))</f>
        <v>327</v>
      </c>
      <c r="B333" s="149" t="s">
        <v>1284</v>
      </c>
      <c r="C333" s="166" t="s">
        <v>99</v>
      </c>
      <c r="D333" s="167" t="s">
        <v>1285</v>
      </c>
      <c r="E333" s="148" t="s">
        <v>1146</v>
      </c>
      <c r="F333" s="149" t="s">
        <v>72</v>
      </c>
      <c r="G333" s="149" t="s">
        <v>1275</v>
      </c>
      <c r="H333" s="150" t="s">
        <v>161</v>
      </c>
      <c r="I333" s="150" t="s">
        <v>161</v>
      </c>
      <c r="J333" s="150" t="s">
        <v>161</v>
      </c>
      <c r="K333" s="151">
        <v>9</v>
      </c>
      <c r="L333" s="149">
        <v>112</v>
      </c>
      <c r="M333" s="149">
        <v>120</v>
      </c>
      <c r="N333" s="152">
        <v>3.31</v>
      </c>
      <c r="O333" s="149" t="s">
        <v>66</v>
      </c>
      <c r="P333" s="176" t="s">
        <v>1022</v>
      </c>
      <c r="Q333" s="85" t="str">
        <f t="shared" si="2"/>
        <v>F</v>
      </c>
      <c r="R333" s="86" t="s">
        <v>411</v>
      </c>
      <c r="S333" s="89" t="s">
        <v>412</v>
      </c>
      <c r="T333" s="174" t="s">
        <v>1685</v>
      </c>
      <c r="U333" s="86" t="e">
        <f>VLOOKUP(B333,'[1]CT1'!$B$4:$B$93,1,FALSE)</f>
        <v>#N/A</v>
      </c>
      <c r="V333" s="168"/>
      <c r="W333" s="88"/>
      <c r="X333" s="172">
        <v>0</v>
      </c>
      <c r="Y333" s="87" t="str">
        <f>VLOOKUP(B333,'[2]Đơn T10'!$C$7:$C$620,1,FALSE)</f>
        <v>17D160106</v>
      </c>
    </row>
    <row r="334" spans="1:25" s="87" customFormat="1" ht="25.5" customHeight="1">
      <c r="A334" s="77">
        <f>IF(B334&lt;&gt;" ",SUBTOTAL(103,B$7:$B334))</f>
        <v>328</v>
      </c>
      <c r="B334" s="149" t="s">
        <v>1286</v>
      </c>
      <c r="C334" s="166" t="s">
        <v>366</v>
      </c>
      <c r="D334" s="167" t="s">
        <v>267</v>
      </c>
      <c r="E334" s="148" t="s">
        <v>1287</v>
      </c>
      <c r="F334" s="149" t="s">
        <v>38</v>
      </c>
      <c r="G334" s="149" t="s">
        <v>1275</v>
      </c>
      <c r="H334" s="150" t="s">
        <v>161</v>
      </c>
      <c r="I334" s="150" t="s">
        <v>161</v>
      </c>
      <c r="J334" s="150" t="s">
        <v>161</v>
      </c>
      <c r="K334" s="151">
        <v>8.3</v>
      </c>
      <c r="L334" s="149">
        <v>112</v>
      </c>
      <c r="M334" s="149">
        <v>120</v>
      </c>
      <c r="N334" s="152">
        <v>2.59</v>
      </c>
      <c r="O334" s="149" t="s">
        <v>40</v>
      </c>
      <c r="P334" s="176" t="s">
        <v>1022</v>
      </c>
      <c r="Q334" s="85" t="str">
        <f t="shared" si="2"/>
        <v>F</v>
      </c>
      <c r="R334" s="86" t="s">
        <v>411</v>
      </c>
      <c r="S334" s="89" t="s">
        <v>412</v>
      </c>
      <c r="T334" s="174" t="s">
        <v>1685</v>
      </c>
      <c r="U334" s="86" t="e">
        <f>VLOOKUP(B334,'[1]CT1'!$B$4:$B$93,1,FALSE)</f>
        <v>#N/A</v>
      </c>
      <c r="V334" s="168"/>
      <c r="W334" s="88"/>
      <c r="X334" s="172" t="s">
        <v>1701</v>
      </c>
      <c r="Y334" s="87" t="str">
        <f>VLOOKUP(B334,'[2]Đơn T10'!$C$7:$C$620,1,FALSE)</f>
        <v>17d160098</v>
      </c>
    </row>
    <row r="335" spans="1:25" s="87" customFormat="1" ht="25.5" customHeight="1">
      <c r="A335" s="77">
        <f>IF(B335&lt;&gt;" ",SUBTOTAL(103,B$7:$B335))</f>
        <v>329</v>
      </c>
      <c r="B335" s="149" t="s">
        <v>1288</v>
      </c>
      <c r="C335" s="166" t="s">
        <v>118</v>
      </c>
      <c r="D335" s="167" t="s">
        <v>106</v>
      </c>
      <c r="E335" s="148" t="s">
        <v>1289</v>
      </c>
      <c r="F335" s="149" t="s">
        <v>72</v>
      </c>
      <c r="G335" s="149" t="s">
        <v>1290</v>
      </c>
      <c r="H335" s="150" t="s">
        <v>161</v>
      </c>
      <c r="I335" s="150" t="s">
        <v>161</v>
      </c>
      <c r="J335" s="150" t="s">
        <v>161</v>
      </c>
      <c r="K335" s="151">
        <v>8.2</v>
      </c>
      <c r="L335" s="149">
        <v>112</v>
      </c>
      <c r="M335" s="149">
        <v>120</v>
      </c>
      <c r="N335" s="152">
        <v>3.02</v>
      </c>
      <c r="O335" s="149" t="s">
        <v>40</v>
      </c>
      <c r="P335" s="176" t="s">
        <v>1022</v>
      </c>
      <c r="Q335" s="85" t="str">
        <f t="shared" si="2"/>
        <v>F</v>
      </c>
      <c r="R335" s="86" t="s">
        <v>411</v>
      </c>
      <c r="S335" s="89" t="s">
        <v>412</v>
      </c>
      <c r="T335" s="174" t="s">
        <v>1685</v>
      </c>
      <c r="U335" s="86" t="e">
        <f>VLOOKUP(B335,'[1]CT1'!$B$4:$B$93,1,FALSE)</f>
        <v>#N/A</v>
      </c>
      <c r="V335" s="168"/>
      <c r="W335" s="88"/>
      <c r="X335" s="172" t="s">
        <v>1701</v>
      </c>
      <c r="Y335" s="87" t="str">
        <f>VLOOKUP(B335,'[2]Đơn T10'!$C$7:$C$620,1,FALSE)</f>
        <v>17D160122</v>
      </c>
    </row>
    <row r="336" spans="1:25" s="87" customFormat="1" ht="25.5" customHeight="1">
      <c r="A336" s="77">
        <f>IF(B336&lt;&gt;" ",SUBTOTAL(103,B$7:$B336))</f>
        <v>330</v>
      </c>
      <c r="B336" s="149" t="s">
        <v>1291</v>
      </c>
      <c r="C336" s="166" t="s">
        <v>943</v>
      </c>
      <c r="D336" s="167" t="s">
        <v>106</v>
      </c>
      <c r="E336" s="148" t="s">
        <v>1167</v>
      </c>
      <c r="F336" s="149" t="s">
        <v>38</v>
      </c>
      <c r="G336" s="149" t="s">
        <v>1290</v>
      </c>
      <c r="H336" s="150" t="s">
        <v>161</v>
      </c>
      <c r="I336" s="150" t="s">
        <v>161</v>
      </c>
      <c r="J336" s="150" t="s">
        <v>161</v>
      </c>
      <c r="K336" s="151">
        <v>8.3</v>
      </c>
      <c r="L336" s="149">
        <v>112</v>
      </c>
      <c r="M336" s="149">
        <v>120</v>
      </c>
      <c r="N336" s="152">
        <v>2.8</v>
      </c>
      <c r="O336" s="149" t="s">
        <v>40</v>
      </c>
      <c r="P336" s="176" t="s">
        <v>1022</v>
      </c>
      <c r="Q336" s="85" t="str">
        <f t="shared" si="2"/>
        <v>F</v>
      </c>
      <c r="R336" s="86" t="s">
        <v>411</v>
      </c>
      <c r="S336" s="89" t="s">
        <v>412</v>
      </c>
      <c r="T336" s="174" t="s">
        <v>1685</v>
      </c>
      <c r="U336" s="86" t="e">
        <f>VLOOKUP(B336,'[1]CT1'!$B$4:$B$93,1,FALSE)</f>
        <v>#N/A</v>
      </c>
      <c r="V336" s="168"/>
      <c r="W336" s="88"/>
      <c r="X336" s="172" t="s">
        <v>1701</v>
      </c>
      <c r="Y336" s="87" t="str">
        <f>VLOOKUP(B336,'[2]Đơn T10'!$C$7:$C$620,1,FALSE)</f>
        <v>17D160123</v>
      </c>
    </row>
    <row r="337" spans="1:25" s="87" customFormat="1" ht="25.5" customHeight="1">
      <c r="A337" s="77">
        <f>IF(B337&lt;&gt;" ",SUBTOTAL(103,B$7:$B337))</f>
        <v>331</v>
      </c>
      <c r="B337" s="149" t="s">
        <v>1292</v>
      </c>
      <c r="C337" s="166" t="s">
        <v>334</v>
      </c>
      <c r="D337" s="167" t="s">
        <v>128</v>
      </c>
      <c r="E337" s="148" t="s">
        <v>1199</v>
      </c>
      <c r="F337" s="149" t="s">
        <v>38</v>
      </c>
      <c r="G337" s="149" t="s">
        <v>1290</v>
      </c>
      <c r="H337" s="150" t="s">
        <v>161</v>
      </c>
      <c r="I337" s="150" t="s">
        <v>161</v>
      </c>
      <c r="J337" s="150" t="s">
        <v>161</v>
      </c>
      <c r="K337" s="151">
        <v>8.1</v>
      </c>
      <c r="L337" s="149">
        <v>112</v>
      </c>
      <c r="M337" s="149">
        <v>120</v>
      </c>
      <c r="N337" s="152">
        <v>2.85</v>
      </c>
      <c r="O337" s="149" t="s">
        <v>40</v>
      </c>
      <c r="P337" s="176" t="s">
        <v>1022</v>
      </c>
      <c r="Q337" s="85" t="str">
        <f t="shared" si="2"/>
        <v>F</v>
      </c>
      <c r="R337" s="86" t="s">
        <v>411</v>
      </c>
      <c r="S337" s="89" t="s">
        <v>412</v>
      </c>
      <c r="T337" s="174" t="s">
        <v>1685</v>
      </c>
      <c r="U337" s="86" t="e">
        <f>VLOOKUP(B337,'[1]CT1'!$B$4:$B$93,1,FALSE)</f>
        <v>#N/A</v>
      </c>
      <c r="V337" s="168"/>
      <c r="W337" s="88"/>
      <c r="X337" s="172">
        <v>0</v>
      </c>
      <c r="Y337" s="87" t="str">
        <f>VLOOKUP(B337,'[2]Đơn T10'!$C$7:$C$620,1,FALSE)</f>
        <v>17D160132</v>
      </c>
    </row>
    <row r="338" spans="1:25" s="87" customFormat="1" ht="25.5" customHeight="1">
      <c r="A338" s="77">
        <f>IF(B338&lt;&gt;" ",SUBTOTAL(103,B$7:$B338))</f>
        <v>332</v>
      </c>
      <c r="B338" s="149" t="s">
        <v>1293</v>
      </c>
      <c r="C338" s="166" t="s">
        <v>194</v>
      </c>
      <c r="D338" s="167" t="s">
        <v>195</v>
      </c>
      <c r="E338" s="148" t="s">
        <v>1294</v>
      </c>
      <c r="F338" s="149" t="s">
        <v>38</v>
      </c>
      <c r="G338" s="149" t="s">
        <v>1290</v>
      </c>
      <c r="H338" s="150" t="s">
        <v>161</v>
      </c>
      <c r="I338" s="150" t="s">
        <v>161</v>
      </c>
      <c r="J338" s="150" t="s">
        <v>161</v>
      </c>
      <c r="K338" s="151">
        <v>9</v>
      </c>
      <c r="L338" s="149">
        <v>112</v>
      </c>
      <c r="M338" s="149">
        <v>120</v>
      </c>
      <c r="N338" s="152">
        <v>2.76</v>
      </c>
      <c r="O338" s="149" t="s">
        <v>40</v>
      </c>
      <c r="P338" s="176" t="s">
        <v>1022</v>
      </c>
      <c r="Q338" s="85" t="str">
        <f t="shared" si="2"/>
        <v>F</v>
      </c>
      <c r="R338" s="86" t="s">
        <v>411</v>
      </c>
      <c r="S338" s="89" t="s">
        <v>412</v>
      </c>
      <c r="T338" s="174" t="s">
        <v>1685</v>
      </c>
      <c r="U338" s="86" t="e">
        <f>VLOOKUP(B338,'[1]CT1'!$B$4:$B$93,1,FALSE)</f>
        <v>#N/A</v>
      </c>
      <c r="V338" s="168"/>
      <c r="W338" s="88"/>
      <c r="X338" s="172">
        <v>0</v>
      </c>
      <c r="Y338" s="87" t="str">
        <f>VLOOKUP(B338,'[2]Đơn T10'!$C$7:$C$620,1,FALSE)</f>
        <v>17D160141</v>
      </c>
    </row>
    <row r="339" spans="1:25" s="87" customFormat="1" ht="25.5" customHeight="1">
      <c r="A339" s="77">
        <f>IF(B339&lt;&gt;" ",SUBTOTAL(103,B$7:$B339))</f>
        <v>333</v>
      </c>
      <c r="B339" s="149" t="s">
        <v>1295</v>
      </c>
      <c r="C339" s="166" t="s">
        <v>1296</v>
      </c>
      <c r="D339" s="167" t="s">
        <v>360</v>
      </c>
      <c r="E339" s="148" t="s">
        <v>1297</v>
      </c>
      <c r="F339" s="149" t="s">
        <v>38</v>
      </c>
      <c r="G339" s="149" t="s">
        <v>1290</v>
      </c>
      <c r="H339" s="150" t="s">
        <v>161</v>
      </c>
      <c r="I339" s="150" t="s">
        <v>161</v>
      </c>
      <c r="J339" s="150" t="s">
        <v>161</v>
      </c>
      <c r="K339" s="151">
        <v>8.5</v>
      </c>
      <c r="L339" s="149">
        <v>112</v>
      </c>
      <c r="M339" s="149">
        <v>120</v>
      </c>
      <c r="N339" s="152">
        <v>2.79</v>
      </c>
      <c r="O339" s="149" t="s">
        <v>40</v>
      </c>
      <c r="P339" s="176" t="s">
        <v>1022</v>
      </c>
      <c r="Q339" s="85" t="str">
        <f t="shared" si="2"/>
        <v>F</v>
      </c>
      <c r="R339" s="86" t="s">
        <v>411</v>
      </c>
      <c r="S339" s="89" t="s">
        <v>412</v>
      </c>
      <c r="T339" s="174" t="s">
        <v>1685</v>
      </c>
      <c r="U339" s="86" t="e">
        <f>VLOOKUP(B339,'[1]CT1'!$B$4:$B$93,1,FALSE)</f>
        <v>#N/A</v>
      </c>
      <c r="V339" s="168"/>
      <c r="W339" s="88"/>
      <c r="X339" s="172" t="s">
        <v>1703</v>
      </c>
      <c r="Y339" s="87" t="str">
        <f>VLOOKUP(B339,'[2]Đơn T10'!$C$7:$C$620,1,FALSE)</f>
        <v>17D160144</v>
      </c>
    </row>
    <row r="340" spans="1:25" s="87" customFormat="1" ht="25.5" customHeight="1">
      <c r="A340" s="77">
        <f>IF(B340&lt;&gt;" ",SUBTOTAL(103,B$7:$B340))</f>
        <v>334</v>
      </c>
      <c r="B340" s="149" t="s">
        <v>1728</v>
      </c>
      <c r="C340" s="166" t="s">
        <v>53</v>
      </c>
      <c r="D340" s="167" t="s">
        <v>1729</v>
      </c>
      <c r="E340" s="148" t="s">
        <v>1167</v>
      </c>
      <c r="F340" s="149" t="s">
        <v>38</v>
      </c>
      <c r="G340" s="149" t="s">
        <v>1290</v>
      </c>
      <c r="H340" s="150" t="s">
        <v>161</v>
      </c>
      <c r="I340" s="150" t="s">
        <v>161</v>
      </c>
      <c r="J340" s="150" t="s">
        <v>161</v>
      </c>
      <c r="K340" s="151">
        <v>8.2</v>
      </c>
      <c r="L340" s="149">
        <v>112</v>
      </c>
      <c r="M340" s="149">
        <v>120</v>
      </c>
      <c r="N340" s="152">
        <v>2.88</v>
      </c>
      <c r="O340" s="149" t="s">
        <v>40</v>
      </c>
      <c r="P340" s="176" t="s">
        <v>1725</v>
      </c>
      <c r="Q340" s="85" t="str">
        <f>MID(G340,4,1)</f>
        <v>F</v>
      </c>
      <c r="R340" s="86" t="s">
        <v>411</v>
      </c>
      <c r="S340" s="89" t="s">
        <v>412</v>
      </c>
      <c r="T340" s="174" t="s">
        <v>1685</v>
      </c>
      <c r="U340" s="86" t="e">
        <f>VLOOKUP(B340,'[1]CT1'!$B$4:$B$93,1,FALSE)</f>
        <v>#N/A</v>
      </c>
      <c r="V340" s="168"/>
      <c r="W340" s="88"/>
      <c r="X340" s="172" t="s">
        <v>1010</v>
      </c>
      <c r="Y340" s="87" t="str">
        <f>VLOOKUP(B340,'[2]Đơn T10'!$C$7:$C$620,1,FALSE)</f>
        <v>17D160151</v>
      </c>
    </row>
    <row r="341" spans="1:25" s="87" customFormat="1" ht="25.5" customHeight="1">
      <c r="A341" s="77">
        <f>IF(B341&lt;&gt;" ",SUBTOTAL(103,B$7:$B341))</f>
        <v>335</v>
      </c>
      <c r="B341" s="149" t="s">
        <v>1298</v>
      </c>
      <c r="C341" s="166" t="s">
        <v>124</v>
      </c>
      <c r="D341" s="167" t="s">
        <v>128</v>
      </c>
      <c r="E341" s="148" t="s">
        <v>1299</v>
      </c>
      <c r="F341" s="149" t="s">
        <v>38</v>
      </c>
      <c r="G341" s="149" t="s">
        <v>1300</v>
      </c>
      <c r="H341" s="150" t="s">
        <v>161</v>
      </c>
      <c r="I341" s="150" t="s">
        <v>161</v>
      </c>
      <c r="J341" s="150" t="s">
        <v>161</v>
      </c>
      <c r="K341" s="151">
        <v>8.6</v>
      </c>
      <c r="L341" s="149">
        <v>112</v>
      </c>
      <c r="M341" s="149">
        <v>120</v>
      </c>
      <c r="N341" s="152">
        <v>2.82</v>
      </c>
      <c r="O341" s="149" t="s">
        <v>40</v>
      </c>
      <c r="P341" s="176" t="s">
        <v>1022</v>
      </c>
      <c r="Q341" s="85" t="str">
        <f t="shared" si="2"/>
        <v>F</v>
      </c>
      <c r="R341" s="86" t="s">
        <v>411</v>
      </c>
      <c r="S341" s="89" t="s">
        <v>412</v>
      </c>
      <c r="T341" s="174" t="s">
        <v>1685</v>
      </c>
      <c r="U341" s="86" t="e">
        <f>VLOOKUP(B341,'[1]CT1'!$B$4:$B$93,1,FALSE)</f>
        <v>#N/A</v>
      </c>
      <c r="V341" s="168"/>
      <c r="W341" s="88"/>
      <c r="X341" s="172" t="s">
        <v>1701</v>
      </c>
      <c r="Y341" s="87" t="str">
        <f>VLOOKUP(B341,'[2]Đơn T10'!$C$7:$C$620,1,FALSE)</f>
        <v>17D160192</v>
      </c>
    </row>
    <row r="342" spans="1:25" s="87" customFormat="1" ht="25.5" customHeight="1">
      <c r="A342" s="77">
        <f>IF(B342&lt;&gt;" ",SUBTOTAL(103,B$7:$B342))</f>
        <v>336</v>
      </c>
      <c r="B342" s="149" t="s">
        <v>1301</v>
      </c>
      <c r="C342" s="166" t="s">
        <v>1302</v>
      </c>
      <c r="D342" s="167" t="s">
        <v>1303</v>
      </c>
      <c r="E342" s="148" t="s">
        <v>1304</v>
      </c>
      <c r="F342" s="149" t="s">
        <v>72</v>
      </c>
      <c r="G342" s="149" t="s">
        <v>1300</v>
      </c>
      <c r="H342" s="150" t="s">
        <v>161</v>
      </c>
      <c r="I342" s="150" t="s">
        <v>161</v>
      </c>
      <c r="J342" s="150" t="s">
        <v>161</v>
      </c>
      <c r="K342" s="151">
        <v>8.5</v>
      </c>
      <c r="L342" s="149">
        <v>112</v>
      </c>
      <c r="M342" s="149">
        <v>120</v>
      </c>
      <c r="N342" s="152">
        <v>2.83</v>
      </c>
      <c r="O342" s="149" t="s">
        <v>40</v>
      </c>
      <c r="P342" s="176" t="s">
        <v>1022</v>
      </c>
      <c r="Q342" s="85" t="str">
        <f t="shared" si="2"/>
        <v>F</v>
      </c>
      <c r="R342" s="86" t="s">
        <v>411</v>
      </c>
      <c r="S342" s="89" t="s">
        <v>412</v>
      </c>
      <c r="T342" s="174" t="s">
        <v>1685</v>
      </c>
      <c r="U342" s="86" t="e">
        <f>VLOOKUP(B342,'[1]CT1'!$B$4:$B$93,1,FALSE)</f>
        <v>#N/A</v>
      </c>
      <c r="V342" s="168"/>
      <c r="W342" s="88"/>
      <c r="X342" s="172" t="s">
        <v>1701</v>
      </c>
      <c r="Y342" s="87" t="str">
        <f>VLOOKUP(B342,'[2]Đơn T10'!$C$7:$C$620,1,FALSE)</f>
        <v>17D160194</v>
      </c>
    </row>
    <row r="343" spans="1:25" s="87" customFormat="1" ht="25.5" customHeight="1">
      <c r="A343" s="77">
        <f>IF(B343&lt;&gt;" ",SUBTOTAL(103,B$7:$B343))</f>
        <v>337</v>
      </c>
      <c r="B343" s="149" t="s">
        <v>1305</v>
      </c>
      <c r="C343" s="166" t="s">
        <v>1306</v>
      </c>
      <c r="D343" s="167" t="s">
        <v>1307</v>
      </c>
      <c r="E343" s="148" t="s">
        <v>1308</v>
      </c>
      <c r="F343" s="149" t="s">
        <v>38</v>
      </c>
      <c r="G343" s="149" t="s">
        <v>1300</v>
      </c>
      <c r="H343" s="150" t="s">
        <v>161</v>
      </c>
      <c r="I343" s="150" t="s">
        <v>161</v>
      </c>
      <c r="J343" s="150" t="s">
        <v>161</v>
      </c>
      <c r="K343" s="151">
        <v>9</v>
      </c>
      <c r="L343" s="149">
        <v>112</v>
      </c>
      <c r="M343" s="149">
        <v>120</v>
      </c>
      <c r="N343" s="152">
        <v>3.21</v>
      </c>
      <c r="O343" s="149" t="s">
        <v>66</v>
      </c>
      <c r="P343" s="176" t="s">
        <v>1022</v>
      </c>
      <c r="Q343" s="85" t="str">
        <f t="shared" si="2"/>
        <v>F</v>
      </c>
      <c r="R343" s="86" t="s">
        <v>411</v>
      </c>
      <c r="S343" s="89" t="s">
        <v>412</v>
      </c>
      <c r="T343" s="174" t="s">
        <v>1685</v>
      </c>
      <c r="U343" s="86" t="e">
        <f>VLOOKUP(B343,'[1]CT1'!$B$4:$B$93,1,FALSE)</f>
        <v>#N/A</v>
      </c>
      <c r="V343" s="168"/>
      <c r="W343" s="88"/>
      <c r="X343" s="172">
        <v>0</v>
      </c>
      <c r="Y343" s="87" t="str">
        <f>VLOOKUP(B343,'[2]Đơn T10'!$C$7:$C$620,1,FALSE)</f>
        <v>17D160195</v>
      </c>
    </row>
    <row r="344" spans="1:25" s="87" customFormat="1" ht="25.5" customHeight="1">
      <c r="A344" s="77">
        <f>IF(B344&lt;&gt;" ",SUBTOTAL(103,B$7:$B344))</f>
        <v>338</v>
      </c>
      <c r="B344" s="149" t="s">
        <v>1309</v>
      </c>
      <c r="C344" s="166" t="s">
        <v>1310</v>
      </c>
      <c r="D344" s="167" t="s">
        <v>1134</v>
      </c>
      <c r="E344" s="148" t="s">
        <v>1311</v>
      </c>
      <c r="F344" s="149" t="s">
        <v>38</v>
      </c>
      <c r="G344" s="149" t="s">
        <v>1300</v>
      </c>
      <c r="H344" s="150" t="s">
        <v>161</v>
      </c>
      <c r="I344" s="150" t="s">
        <v>161</v>
      </c>
      <c r="J344" s="150" t="s">
        <v>161</v>
      </c>
      <c r="K344" s="151">
        <v>8.5</v>
      </c>
      <c r="L344" s="149">
        <v>112</v>
      </c>
      <c r="M344" s="149">
        <v>120</v>
      </c>
      <c r="N344" s="152">
        <v>2.46</v>
      </c>
      <c r="O344" s="149" t="s">
        <v>169</v>
      </c>
      <c r="P344" s="176" t="s">
        <v>1022</v>
      </c>
      <c r="Q344" s="85" t="str">
        <f t="shared" si="2"/>
        <v>F</v>
      </c>
      <c r="R344" s="86" t="s">
        <v>411</v>
      </c>
      <c r="S344" s="89" t="s">
        <v>412</v>
      </c>
      <c r="T344" s="174" t="s">
        <v>1685</v>
      </c>
      <c r="U344" s="86" t="e">
        <f>VLOOKUP(B344,'[1]CT1'!$B$4:$B$93,1,FALSE)</f>
        <v>#N/A</v>
      </c>
      <c r="V344" s="168"/>
      <c r="W344" s="88"/>
      <c r="X344" s="172">
        <v>0</v>
      </c>
      <c r="Y344" s="87" t="str">
        <f>VLOOKUP(B344,'[2]Đơn T10'!$C$7:$C$620,1,FALSE)</f>
        <v>17D160209</v>
      </c>
    </row>
    <row r="345" spans="1:25" s="87" customFormat="1" ht="25.5" customHeight="1">
      <c r="A345" s="77">
        <f>IF(B345&lt;&gt;" ",SUBTOTAL(103,B$7:$B345))</f>
        <v>339</v>
      </c>
      <c r="B345" s="149" t="s">
        <v>1312</v>
      </c>
      <c r="C345" s="166" t="s">
        <v>1313</v>
      </c>
      <c r="D345" s="167" t="s">
        <v>1069</v>
      </c>
      <c r="E345" s="148" t="s">
        <v>1314</v>
      </c>
      <c r="F345" s="149" t="s">
        <v>38</v>
      </c>
      <c r="G345" s="149" t="s">
        <v>1315</v>
      </c>
      <c r="H345" s="150" t="s">
        <v>161</v>
      </c>
      <c r="I345" s="150" t="s">
        <v>161</v>
      </c>
      <c r="J345" s="150" t="s">
        <v>161</v>
      </c>
      <c r="K345" s="151">
        <v>8.9</v>
      </c>
      <c r="L345" s="149">
        <v>112</v>
      </c>
      <c r="M345" s="149">
        <v>120</v>
      </c>
      <c r="N345" s="152">
        <v>2.95</v>
      </c>
      <c r="O345" s="149" t="s">
        <v>40</v>
      </c>
      <c r="P345" s="176" t="s">
        <v>1022</v>
      </c>
      <c r="Q345" s="85" t="str">
        <f t="shared" si="2"/>
        <v>F</v>
      </c>
      <c r="R345" s="86" t="s">
        <v>411</v>
      </c>
      <c r="S345" s="89" t="s">
        <v>412</v>
      </c>
      <c r="T345" s="174" t="s">
        <v>1685</v>
      </c>
      <c r="U345" s="86" t="e">
        <f>VLOOKUP(B345,'[1]CT1'!$B$4:$B$93,1,FALSE)</f>
        <v>#N/A</v>
      </c>
      <c r="V345" s="168"/>
      <c r="W345" s="88"/>
      <c r="X345" s="172" t="s">
        <v>1676</v>
      </c>
      <c r="Y345" s="87" t="str">
        <f>VLOOKUP(B345,'[2]Đơn T10'!$C$7:$C$620,1,FALSE)</f>
        <v>17D160244</v>
      </c>
    </row>
    <row r="346" spans="1:25" s="87" customFormat="1" ht="25.5" customHeight="1">
      <c r="A346" s="77">
        <f>IF(B346&lt;&gt;" ",SUBTOTAL(103,B$7:$B346))</f>
        <v>340</v>
      </c>
      <c r="B346" s="149" t="s">
        <v>1316</v>
      </c>
      <c r="C346" s="166" t="s">
        <v>1317</v>
      </c>
      <c r="D346" s="167" t="s">
        <v>63</v>
      </c>
      <c r="E346" s="148" t="s">
        <v>1318</v>
      </c>
      <c r="F346" s="149" t="s">
        <v>38</v>
      </c>
      <c r="G346" s="149" t="s">
        <v>1315</v>
      </c>
      <c r="H346" s="150" t="s">
        <v>161</v>
      </c>
      <c r="I346" s="150" t="s">
        <v>161</v>
      </c>
      <c r="J346" s="150" t="s">
        <v>161</v>
      </c>
      <c r="K346" s="151">
        <v>8.5</v>
      </c>
      <c r="L346" s="149">
        <v>112</v>
      </c>
      <c r="M346" s="149">
        <v>120</v>
      </c>
      <c r="N346" s="152">
        <v>2.83</v>
      </c>
      <c r="O346" s="149" t="s">
        <v>40</v>
      </c>
      <c r="P346" s="176" t="s">
        <v>1022</v>
      </c>
      <c r="Q346" s="85" t="str">
        <f t="shared" si="2"/>
        <v>F</v>
      </c>
      <c r="R346" s="86" t="s">
        <v>411</v>
      </c>
      <c r="S346" s="89" t="s">
        <v>412</v>
      </c>
      <c r="T346" s="174" t="s">
        <v>1685</v>
      </c>
      <c r="U346" s="86" t="e">
        <f>VLOOKUP(B346,'[1]CT1'!$B$4:$B$93,1,FALSE)</f>
        <v>#N/A</v>
      </c>
      <c r="V346" s="168"/>
      <c r="W346" s="88"/>
      <c r="X346" s="172">
        <v>0</v>
      </c>
      <c r="Y346" s="87" t="str">
        <f>VLOOKUP(B346,'[2]Đơn T10'!$C$7:$C$620,1,FALSE)</f>
        <v>17D160268</v>
      </c>
    </row>
    <row r="347" spans="1:25" s="87" customFormat="1" ht="25.5" customHeight="1">
      <c r="A347" s="77">
        <f>IF(B347&lt;&gt;" ",SUBTOTAL(103,B$7:$B347))</f>
        <v>341</v>
      </c>
      <c r="B347" s="149" t="s">
        <v>1319</v>
      </c>
      <c r="C347" s="166" t="s">
        <v>80</v>
      </c>
      <c r="D347" s="167" t="s">
        <v>369</v>
      </c>
      <c r="E347" s="148" t="s">
        <v>1320</v>
      </c>
      <c r="F347" s="149" t="s">
        <v>38</v>
      </c>
      <c r="G347" s="149" t="s">
        <v>1315</v>
      </c>
      <c r="H347" s="150" t="s">
        <v>161</v>
      </c>
      <c r="I347" s="150" t="s">
        <v>161</v>
      </c>
      <c r="J347" s="150" t="s">
        <v>161</v>
      </c>
      <c r="K347" s="151">
        <v>8.5</v>
      </c>
      <c r="L347" s="149">
        <v>112</v>
      </c>
      <c r="M347" s="149">
        <v>120</v>
      </c>
      <c r="N347" s="152">
        <v>2.92</v>
      </c>
      <c r="O347" s="149" t="s">
        <v>40</v>
      </c>
      <c r="P347" s="176" t="s">
        <v>1022</v>
      </c>
      <c r="Q347" s="85" t="str">
        <f t="shared" si="2"/>
        <v>F</v>
      </c>
      <c r="R347" s="86" t="s">
        <v>411</v>
      </c>
      <c r="S347" s="89" t="s">
        <v>412</v>
      </c>
      <c r="T347" s="174" t="s">
        <v>1685</v>
      </c>
      <c r="U347" s="86" t="e">
        <f>VLOOKUP(B347,'[1]CT1'!$B$4:$B$93,1,FALSE)</f>
        <v>#N/A</v>
      </c>
      <c r="V347" s="168"/>
      <c r="W347" s="88"/>
      <c r="X347" s="172" t="s">
        <v>1703</v>
      </c>
      <c r="Y347" s="87" t="str">
        <f>VLOOKUP(B347,'[2]Đơn T10'!$C$7:$C$620,1,FALSE)</f>
        <v>17D160269</v>
      </c>
    </row>
    <row r="348" spans="1:25" s="87" customFormat="1" ht="25.5" customHeight="1">
      <c r="A348" s="77">
        <f>IF(B348&lt;&gt;" ",SUBTOTAL(103,B$7:$B348))</f>
        <v>342</v>
      </c>
      <c r="B348" s="149" t="s">
        <v>1321</v>
      </c>
      <c r="C348" s="166" t="s">
        <v>1322</v>
      </c>
      <c r="D348" s="167" t="s">
        <v>267</v>
      </c>
      <c r="E348" s="148" t="s">
        <v>1323</v>
      </c>
      <c r="F348" s="149" t="s">
        <v>38</v>
      </c>
      <c r="G348" s="149" t="s">
        <v>1315</v>
      </c>
      <c r="H348" s="150" t="s">
        <v>161</v>
      </c>
      <c r="I348" s="150" t="s">
        <v>161</v>
      </c>
      <c r="J348" s="150" t="s">
        <v>161</v>
      </c>
      <c r="K348" s="151">
        <v>8.5</v>
      </c>
      <c r="L348" s="149">
        <v>112</v>
      </c>
      <c r="M348" s="149">
        <v>120</v>
      </c>
      <c r="N348" s="152">
        <v>2.74</v>
      </c>
      <c r="O348" s="149" t="s">
        <v>40</v>
      </c>
      <c r="P348" s="176" t="s">
        <v>1022</v>
      </c>
      <c r="Q348" s="85" t="str">
        <f t="shared" si="2"/>
        <v>F</v>
      </c>
      <c r="R348" s="86" t="s">
        <v>411</v>
      </c>
      <c r="S348" s="89" t="s">
        <v>412</v>
      </c>
      <c r="T348" s="174" t="s">
        <v>1685</v>
      </c>
      <c r="U348" s="86" t="e">
        <f>VLOOKUP(B348,'[1]CT1'!$B$4:$B$93,1,FALSE)</f>
        <v>#N/A</v>
      </c>
      <c r="V348" s="168"/>
      <c r="W348" s="88"/>
      <c r="X348" s="172">
        <v>0</v>
      </c>
      <c r="Y348" s="87" t="str">
        <f>VLOOKUP(B348,'[2]Đơn T10'!$C$7:$C$620,1,FALSE)</f>
        <v>17D160282</v>
      </c>
    </row>
    <row r="349" spans="1:25" s="87" customFormat="1" ht="25.5" customHeight="1">
      <c r="A349" s="77">
        <f>IF(B349&lt;&gt;" ",SUBTOTAL(103,B$7:$B349))</f>
        <v>343</v>
      </c>
      <c r="B349" s="149" t="s">
        <v>1324</v>
      </c>
      <c r="C349" s="166" t="s">
        <v>53</v>
      </c>
      <c r="D349" s="167" t="s">
        <v>457</v>
      </c>
      <c r="E349" s="148" t="s">
        <v>1325</v>
      </c>
      <c r="F349" s="149" t="s">
        <v>38</v>
      </c>
      <c r="G349" s="149" t="s">
        <v>1326</v>
      </c>
      <c r="H349" s="150" t="s">
        <v>161</v>
      </c>
      <c r="I349" s="150" t="s">
        <v>161</v>
      </c>
      <c r="J349" s="150" t="s">
        <v>161</v>
      </c>
      <c r="K349" s="151">
        <v>8.5</v>
      </c>
      <c r="L349" s="149">
        <v>112</v>
      </c>
      <c r="M349" s="149">
        <v>120</v>
      </c>
      <c r="N349" s="152">
        <v>2.79</v>
      </c>
      <c r="O349" s="149" t="s">
        <v>40</v>
      </c>
      <c r="P349" s="176" t="s">
        <v>1022</v>
      </c>
      <c r="Q349" s="85" t="str">
        <f t="shared" si="2"/>
        <v>F</v>
      </c>
      <c r="R349" s="86" t="s">
        <v>411</v>
      </c>
      <c r="S349" s="89" t="s">
        <v>412</v>
      </c>
      <c r="T349" s="174" t="s">
        <v>1685</v>
      </c>
      <c r="U349" s="86" t="e">
        <f>VLOOKUP(B349,'[1]CT1'!$B$4:$B$93,1,FALSE)</f>
        <v>#N/A</v>
      </c>
      <c r="V349" s="168"/>
      <c r="W349" s="88"/>
      <c r="X349" s="172" t="s">
        <v>1701</v>
      </c>
      <c r="Y349" s="87" t="str">
        <f>VLOOKUP(B349,'[2]Đơn T10'!$C$7:$C$620,1,FALSE)</f>
        <v>17D160332</v>
      </c>
    </row>
    <row r="350" spans="1:25" s="87" customFormat="1" ht="25.5" customHeight="1">
      <c r="A350" s="77">
        <f>IF(B350&lt;&gt;" ",SUBTOTAL(103,B$7:$B350))</f>
        <v>344</v>
      </c>
      <c r="B350" s="149" t="s">
        <v>1327</v>
      </c>
      <c r="C350" s="166" t="s">
        <v>366</v>
      </c>
      <c r="D350" s="167" t="s">
        <v>267</v>
      </c>
      <c r="E350" s="148" t="s">
        <v>1328</v>
      </c>
      <c r="F350" s="149" t="s">
        <v>38</v>
      </c>
      <c r="G350" s="149" t="s">
        <v>1326</v>
      </c>
      <c r="H350" s="150" t="s">
        <v>161</v>
      </c>
      <c r="I350" s="150" t="s">
        <v>161</v>
      </c>
      <c r="J350" s="150" t="s">
        <v>161</v>
      </c>
      <c r="K350" s="151">
        <v>8.8</v>
      </c>
      <c r="L350" s="149">
        <v>112</v>
      </c>
      <c r="M350" s="149">
        <v>120</v>
      </c>
      <c r="N350" s="152">
        <v>2.85</v>
      </c>
      <c r="O350" s="149" t="s">
        <v>40</v>
      </c>
      <c r="P350" s="176" t="s">
        <v>1022</v>
      </c>
      <c r="Q350" s="85" t="str">
        <f t="shared" si="2"/>
        <v>F</v>
      </c>
      <c r="R350" s="86" t="s">
        <v>411</v>
      </c>
      <c r="S350" s="89" t="s">
        <v>412</v>
      </c>
      <c r="T350" s="174" t="s">
        <v>1685</v>
      </c>
      <c r="U350" s="86" t="e">
        <f>VLOOKUP(B350,'[1]CT1'!$B$4:$B$93,1,FALSE)</f>
        <v>#N/A</v>
      </c>
      <c r="V350" s="168"/>
      <c r="W350" s="88"/>
      <c r="X350" s="172" t="s">
        <v>1701</v>
      </c>
      <c r="Y350" s="87" t="str">
        <f>VLOOKUP(B350,'[2]Đơn T10'!$C$7:$C$620,1,FALSE)</f>
        <v>17D160336</v>
      </c>
    </row>
    <row r="351" spans="1:25" s="87" customFormat="1" ht="25.5" customHeight="1">
      <c r="A351" s="77">
        <f>IF(B351&lt;&gt;" ",SUBTOTAL(103,B$7:$B351))</f>
        <v>345</v>
      </c>
      <c r="B351" s="149" t="s">
        <v>1329</v>
      </c>
      <c r="C351" s="166" t="s">
        <v>1306</v>
      </c>
      <c r="D351" s="167" t="s">
        <v>1330</v>
      </c>
      <c r="E351" s="148" t="s">
        <v>1021</v>
      </c>
      <c r="F351" s="149" t="s">
        <v>38</v>
      </c>
      <c r="G351" s="149" t="s">
        <v>1331</v>
      </c>
      <c r="H351" s="150" t="s">
        <v>161</v>
      </c>
      <c r="I351" s="150" t="s">
        <v>161</v>
      </c>
      <c r="J351" s="150" t="s">
        <v>161</v>
      </c>
      <c r="K351" s="151">
        <v>8.9</v>
      </c>
      <c r="L351" s="149">
        <v>112</v>
      </c>
      <c r="M351" s="149">
        <v>120</v>
      </c>
      <c r="N351" s="152">
        <v>2.69</v>
      </c>
      <c r="O351" s="149" t="s">
        <v>40</v>
      </c>
      <c r="P351" s="176" t="s">
        <v>1022</v>
      </c>
      <c r="Q351" s="85" t="str">
        <f t="shared" si="2"/>
        <v>F</v>
      </c>
      <c r="R351" s="86" t="s">
        <v>411</v>
      </c>
      <c r="S351" s="89" t="s">
        <v>412</v>
      </c>
      <c r="T351" s="174" t="s">
        <v>1685</v>
      </c>
      <c r="U351" s="86" t="e">
        <f>VLOOKUP(B351,'[1]CT1'!$B$4:$B$93,1,FALSE)</f>
        <v>#N/A</v>
      </c>
      <c r="V351" s="168"/>
      <c r="W351" s="88"/>
      <c r="X351" s="172" t="s">
        <v>1701</v>
      </c>
      <c r="Y351" s="87" t="str">
        <f>VLOOKUP(B351,'[2]Đơn T10'!$C$7:$C$620,1,FALSE)</f>
        <v>17D160370</v>
      </c>
    </row>
    <row r="352" spans="1:25" s="87" customFormat="1" ht="25.5" customHeight="1">
      <c r="A352" s="77">
        <f>IF(B352&lt;&gt;" ",SUBTOTAL(103,B$7:$B352))</f>
        <v>346</v>
      </c>
      <c r="B352" s="149" t="s">
        <v>1332</v>
      </c>
      <c r="C352" s="166" t="s">
        <v>53</v>
      </c>
      <c r="D352" s="167" t="s">
        <v>370</v>
      </c>
      <c r="E352" s="148" t="s">
        <v>1333</v>
      </c>
      <c r="F352" s="149" t="s">
        <v>38</v>
      </c>
      <c r="G352" s="149" t="s">
        <v>1331</v>
      </c>
      <c r="H352" s="150" t="s">
        <v>161</v>
      </c>
      <c r="I352" s="150" t="s">
        <v>161</v>
      </c>
      <c r="J352" s="150" t="s">
        <v>161</v>
      </c>
      <c r="K352" s="151">
        <v>8.5</v>
      </c>
      <c r="L352" s="149">
        <v>112</v>
      </c>
      <c r="M352" s="149">
        <v>120</v>
      </c>
      <c r="N352" s="152">
        <v>2.85</v>
      </c>
      <c r="O352" s="149" t="s">
        <v>40</v>
      </c>
      <c r="P352" s="176" t="s">
        <v>1022</v>
      </c>
      <c r="Q352" s="85" t="str">
        <f t="shared" si="2"/>
        <v>F</v>
      </c>
      <c r="R352" s="86" t="s">
        <v>411</v>
      </c>
      <c r="S352" s="89" t="s">
        <v>412</v>
      </c>
      <c r="T352" s="174" t="s">
        <v>1685</v>
      </c>
      <c r="U352" s="86" t="e">
        <f>VLOOKUP(B352,'[1]CT1'!$B$4:$B$93,1,FALSE)</f>
        <v>#N/A</v>
      </c>
      <c r="V352" s="168"/>
      <c r="W352" s="88"/>
      <c r="X352" s="172" t="s">
        <v>1701</v>
      </c>
      <c r="Y352" s="87" t="str">
        <f>VLOOKUP(B352,'[2]Đơn T10'!$C$7:$C$620,1,FALSE)</f>
        <v>17D160386</v>
      </c>
    </row>
    <row r="353" spans="1:25" s="87" customFormat="1" ht="25.5" customHeight="1">
      <c r="A353" s="77">
        <f>IF(B353&lt;&gt;" ",SUBTOTAL(103,B$7:$B353))</f>
        <v>347</v>
      </c>
      <c r="B353" s="149" t="s">
        <v>1334</v>
      </c>
      <c r="C353" s="166" t="s">
        <v>346</v>
      </c>
      <c r="D353" s="167" t="s">
        <v>76</v>
      </c>
      <c r="E353" s="148" t="s">
        <v>1335</v>
      </c>
      <c r="F353" s="149" t="s">
        <v>38</v>
      </c>
      <c r="G353" s="149" t="s">
        <v>1331</v>
      </c>
      <c r="H353" s="150" t="s">
        <v>161</v>
      </c>
      <c r="I353" s="150" t="s">
        <v>161</v>
      </c>
      <c r="J353" s="150" t="s">
        <v>161</v>
      </c>
      <c r="K353" s="151">
        <v>8.6</v>
      </c>
      <c r="L353" s="149">
        <v>112</v>
      </c>
      <c r="M353" s="149">
        <v>120</v>
      </c>
      <c r="N353" s="152">
        <v>2.74</v>
      </c>
      <c r="O353" s="149" t="s">
        <v>40</v>
      </c>
      <c r="P353" s="176" t="s">
        <v>1022</v>
      </c>
      <c r="Q353" s="85" t="str">
        <f t="shared" si="2"/>
        <v>F</v>
      </c>
      <c r="R353" s="86" t="s">
        <v>411</v>
      </c>
      <c r="S353" s="89" t="s">
        <v>412</v>
      </c>
      <c r="T353" s="174" t="s">
        <v>1685</v>
      </c>
      <c r="U353" s="86" t="e">
        <f>VLOOKUP(B353,'[1]CT1'!$B$4:$B$93,1,FALSE)</f>
        <v>#N/A</v>
      </c>
      <c r="V353" s="168"/>
      <c r="W353" s="88"/>
      <c r="X353" s="172">
        <v>0</v>
      </c>
      <c r="Y353" s="87" t="str">
        <f>VLOOKUP(B353,'[2]Đơn T10'!$C$7:$C$620,1,FALSE)</f>
        <v>17D160391</v>
      </c>
    </row>
    <row r="354" spans="1:25" s="87" customFormat="1" ht="25.5" customHeight="1">
      <c r="A354" s="77">
        <f>IF(B354&lt;&gt;" ",SUBTOTAL(103,B$7:$B354))</f>
        <v>348</v>
      </c>
      <c r="B354" s="149" t="s">
        <v>1336</v>
      </c>
      <c r="C354" s="166" t="s">
        <v>1337</v>
      </c>
      <c r="D354" s="167" t="s">
        <v>386</v>
      </c>
      <c r="E354" s="148" t="s">
        <v>1338</v>
      </c>
      <c r="F354" s="149" t="s">
        <v>38</v>
      </c>
      <c r="G354" s="149" t="s">
        <v>1339</v>
      </c>
      <c r="H354" s="150" t="s">
        <v>161</v>
      </c>
      <c r="I354" s="150" t="s">
        <v>161</v>
      </c>
      <c r="J354" s="150" t="s">
        <v>161</v>
      </c>
      <c r="K354" s="151">
        <v>8.5</v>
      </c>
      <c r="L354" s="149">
        <v>112</v>
      </c>
      <c r="M354" s="149">
        <v>120</v>
      </c>
      <c r="N354" s="152">
        <v>2.71</v>
      </c>
      <c r="O354" s="149" t="s">
        <v>40</v>
      </c>
      <c r="P354" s="176" t="s">
        <v>1022</v>
      </c>
      <c r="Q354" s="85" t="str">
        <f t="shared" si="2"/>
        <v>H</v>
      </c>
      <c r="R354" s="91" t="s">
        <v>414</v>
      </c>
      <c r="S354" s="89" t="s">
        <v>415</v>
      </c>
      <c r="T354" s="174" t="s">
        <v>1017</v>
      </c>
      <c r="U354" s="86" t="e">
        <f>VLOOKUP(B354,'[1]CT1'!$B$4:$B$93,1,FALSE)</f>
        <v>#N/A</v>
      </c>
      <c r="V354" s="168"/>
      <c r="W354" s="88"/>
      <c r="X354" s="172" t="s">
        <v>1701</v>
      </c>
      <c r="Y354" s="87" t="str">
        <f>VLOOKUP(B354,'[2]Đơn T10'!$C$7:$C$620,1,FALSE)</f>
        <v>17D180007</v>
      </c>
    </row>
    <row r="355" spans="1:25" s="87" customFormat="1" ht="25.5" customHeight="1">
      <c r="A355" s="77">
        <f>IF(B355&lt;&gt;" ",SUBTOTAL(103,B$7:$B355))</f>
        <v>349</v>
      </c>
      <c r="B355" s="149" t="s">
        <v>1340</v>
      </c>
      <c r="C355" s="166" t="s">
        <v>1341</v>
      </c>
      <c r="D355" s="167" t="s">
        <v>476</v>
      </c>
      <c r="E355" s="148" t="s">
        <v>1342</v>
      </c>
      <c r="F355" s="149" t="s">
        <v>38</v>
      </c>
      <c r="G355" s="149" t="s">
        <v>1339</v>
      </c>
      <c r="H355" s="150" t="s">
        <v>161</v>
      </c>
      <c r="I355" s="150" t="s">
        <v>161</v>
      </c>
      <c r="J355" s="150" t="s">
        <v>161</v>
      </c>
      <c r="K355" s="151">
        <v>8.3</v>
      </c>
      <c r="L355" s="149">
        <v>112</v>
      </c>
      <c r="M355" s="149">
        <v>120</v>
      </c>
      <c r="N355" s="152">
        <v>3.17</v>
      </c>
      <c r="O355" s="149" t="s">
        <v>40</v>
      </c>
      <c r="P355" s="176" t="s">
        <v>1022</v>
      </c>
      <c r="Q355" s="85" t="str">
        <f t="shared" si="2"/>
        <v>H</v>
      </c>
      <c r="R355" s="91" t="s">
        <v>414</v>
      </c>
      <c r="S355" s="89" t="s">
        <v>415</v>
      </c>
      <c r="T355" s="174" t="s">
        <v>1017</v>
      </c>
      <c r="U355" s="86" t="e">
        <f>VLOOKUP(B355,'[1]CT1'!$B$4:$B$93,1,FALSE)</f>
        <v>#N/A</v>
      </c>
      <c r="V355" s="168"/>
      <c r="W355" s="88"/>
      <c r="X355" s="172" t="s">
        <v>1701</v>
      </c>
      <c r="Y355" s="87" t="str">
        <f>VLOOKUP(B355,'[2]Đơn T10'!$C$7:$C$620,1,FALSE)</f>
        <v>17D180049</v>
      </c>
    </row>
    <row r="356" spans="1:25" s="87" customFormat="1" ht="25.5" customHeight="1">
      <c r="A356" s="77">
        <f>IF(B356&lt;&gt;" ",SUBTOTAL(103,B$7:$B356))</f>
        <v>350</v>
      </c>
      <c r="B356" s="149" t="s">
        <v>1343</v>
      </c>
      <c r="C356" s="166" t="s">
        <v>1344</v>
      </c>
      <c r="D356" s="167" t="s">
        <v>1077</v>
      </c>
      <c r="E356" s="148" t="s">
        <v>1345</v>
      </c>
      <c r="F356" s="149" t="s">
        <v>38</v>
      </c>
      <c r="G356" s="149" t="s">
        <v>1339</v>
      </c>
      <c r="H356" s="150" t="s">
        <v>161</v>
      </c>
      <c r="I356" s="150" t="s">
        <v>161</v>
      </c>
      <c r="J356" s="150" t="s">
        <v>161</v>
      </c>
      <c r="K356" s="151">
        <v>8.5</v>
      </c>
      <c r="L356" s="149">
        <v>112</v>
      </c>
      <c r="M356" s="149">
        <v>120</v>
      </c>
      <c r="N356" s="152">
        <v>2.55</v>
      </c>
      <c r="O356" s="149" t="s">
        <v>40</v>
      </c>
      <c r="P356" s="176" t="s">
        <v>1022</v>
      </c>
      <c r="Q356" s="85" t="str">
        <f t="shared" si="2"/>
        <v>H</v>
      </c>
      <c r="R356" s="91" t="s">
        <v>414</v>
      </c>
      <c r="S356" s="89" t="s">
        <v>415</v>
      </c>
      <c r="T356" s="174" t="s">
        <v>1017</v>
      </c>
      <c r="U356" s="86" t="e">
        <f>VLOOKUP(B356,'[1]CT1'!$B$4:$B$93,1,FALSE)</f>
        <v>#N/A</v>
      </c>
      <c r="V356" s="168"/>
      <c r="W356" s="88"/>
      <c r="X356" s="172" t="s">
        <v>1701</v>
      </c>
      <c r="Y356" s="87" t="str">
        <f>VLOOKUP(B356,'[2]Đơn T10'!$C$7:$C$620,1,FALSE)</f>
        <v>17D180028</v>
      </c>
    </row>
    <row r="357" spans="1:25" s="87" customFormat="1" ht="25.5" customHeight="1">
      <c r="A357" s="77">
        <f>IF(B357&lt;&gt;" ",SUBTOTAL(103,B$7:$B357))</f>
        <v>351</v>
      </c>
      <c r="B357" s="149" t="s">
        <v>1346</v>
      </c>
      <c r="C357" s="166" t="s">
        <v>1347</v>
      </c>
      <c r="D357" s="167" t="s">
        <v>106</v>
      </c>
      <c r="E357" s="148" t="s">
        <v>1348</v>
      </c>
      <c r="F357" s="149" t="s">
        <v>38</v>
      </c>
      <c r="G357" s="149" t="s">
        <v>1349</v>
      </c>
      <c r="H357" s="150" t="s">
        <v>161</v>
      </c>
      <c r="I357" s="150" t="s">
        <v>161</v>
      </c>
      <c r="J357" s="150" t="s">
        <v>161</v>
      </c>
      <c r="K357" s="151">
        <v>8.3</v>
      </c>
      <c r="L357" s="149">
        <v>112</v>
      </c>
      <c r="M357" s="149">
        <v>120</v>
      </c>
      <c r="N357" s="152">
        <v>2.84</v>
      </c>
      <c r="O357" s="149" t="s">
        <v>40</v>
      </c>
      <c r="P357" s="176" t="s">
        <v>1022</v>
      </c>
      <c r="Q357" s="85" t="str">
        <f t="shared" si="2"/>
        <v>H</v>
      </c>
      <c r="R357" s="91" t="s">
        <v>414</v>
      </c>
      <c r="S357" s="89" t="s">
        <v>415</v>
      </c>
      <c r="T357" s="174" t="s">
        <v>1017</v>
      </c>
      <c r="U357" s="86" t="e">
        <f>VLOOKUP(B357,'[1]CT1'!$B$4:$B$93,1,FALSE)</f>
        <v>#N/A</v>
      </c>
      <c r="V357" s="168"/>
      <c r="W357" s="88"/>
      <c r="X357" s="172">
        <v>0</v>
      </c>
      <c r="Y357" s="87" t="str">
        <f>VLOOKUP(B357,'[2]Đơn T10'!$C$7:$C$620,1,FALSE)</f>
        <v>17D180075</v>
      </c>
    </row>
    <row r="358" spans="1:25" s="87" customFormat="1" ht="25.5" customHeight="1">
      <c r="A358" s="77">
        <f>IF(B358&lt;&gt;" ",SUBTOTAL(103,B$7:$B358))</f>
        <v>352</v>
      </c>
      <c r="B358" s="149" t="s">
        <v>1350</v>
      </c>
      <c r="C358" s="166" t="s">
        <v>1351</v>
      </c>
      <c r="D358" s="167" t="s">
        <v>1352</v>
      </c>
      <c r="E358" s="148" t="s">
        <v>1353</v>
      </c>
      <c r="F358" s="149" t="s">
        <v>72</v>
      </c>
      <c r="G358" s="149" t="s">
        <v>1349</v>
      </c>
      <c r="H358" s="150" t="s">
        <v>161</v>
      </c>
      <c r="I358" s="150" t="s">
        <v>161</v>
      </c>
      <c r="J358" s="150" t="s">
        <v>161</v>
      </c>
      <c r="K358" s="151">
        <v>8.5</v>
      </c>
      <c r="L358" s="149">
        <v>112</v>
      </c>
      <c r="M358" s="149">
        <v>120</v>
      </c>
      <c r="N358" s="152">
        <v>2.74</v>
      </c>
      <c r="O358" s="149" t="s">
        <v>40</v>
      </c>
      <c r="P358" s="176" t="s">
        <v>1022</v>
      </c>
      <c r="Q358" s="85" t="str">
        <f t="shared" si="2"/>
        <v>H</v>
      </c>
      <c r="R358" s="91" t="s">
        <v>414</v>
      </c>
      <c r="S358" s="89" t="s">
        <v>415</v>
      </c>
      <c r="T358" s="174" t="s">
        <v>1017</v>
      </c>
      <c r="U358" s="86" t="e">
        <f>VLOOKUP(B358,'[1]CT1'!$B$4:$B$93,1,FALSE)</f>
        <v>#N/A</v>
      </c>
      <c r="V358" s="168"/>
      <c r="W358" s="88"/>
      <c r="X358" s="172" t="s">
        <v>1701</v>
      </c>
      <c r="Y358" s="87" t="str">
        <f>VLOOKUP(B358,'[2]Đơn T10'!$C$7:$C$620,1,FALSE)</f>
        <v>17D180076</v>
      </c>
    </row>
    <row r="359" spans="1:25" s="87" customFormat="1" ht="25.5" customHeight="1">
      <c r="A359" s="77">
        <f>IF(B359&lt;&gt;" ",SUBTOTAL(103,B$7:$B359))</f>
        <v>353</v>
      </c>
      <c r="B359" s="149" t="s">
        <v>1354</v>
      </c>
      <c r="C359" s="166" t="s">
        <v>1355</v>
      </c>
      <c r="D359" s="167" t="s">
        <v>120</v>
      </c>
      <c r="E359" s="148" t="s">
        <v>1356</v>
      </c>
      <c r="F359" s="149" t="s">
        <v>38</v>
      </c>
      <c r="G359" s="149" t="s">
        <v>1349</v>
      </c>
      <c r="H359" s="150" t="s">
        <v>161</v>
      </c>
      <c r="I359" s="150" t="s">
        <v>161</v>
      </c>
      <c r="J359" s="150" t="s">
        <v>161</v>
      </c>
      <c r="K359" s="151">
        <v>8.3</v>
      </c>
      <c r="L359" s="149">
        <v>112</v>
      </c>
      <c r="M359" s="149">
        <v>120</v>
      </c>
      <c r="N359" s="152">
        <v>2.92</v>
      </c>
      <c r="O359" s="149" t="s">
        <v>40</v>
      </c>
      <c r="P359" s="176" t="s">
        <v>1022</v>
      </c>
      <c r="Q359" s="85" t="str">
        <f t="shared" si="2"/>
        <v>H</v>
      </c>
      <c r="R359" s="91" t="s">
        <v>414</v>
      </c>
      <c r="S359" s="89" t="s">
        <v>415</v>
      </c>
      <c r="T359" s="174" t="s">
        <v>1017</v>
      </c>
      <c r="U359" s="86" t="e">
        <f>VLOOKUP(B359,'[1]CT1'!$B$4:$B$93,1,FALSE)</f>
        <v>#N/A</v>
      </c>
      <c r="V359" s="168"/>
      <c r="W359" s="88"/>
      <c r="X359" s="172">
        <v>0</v>
      </c>
      <c r="Y359" s="87" t="str">
        <f>VLOOKUP(B359,'[2]Đơn T10'!$C$7:$C$620,1,FALSE)</f>
        <v>17D180091</v>
      </c>
    </row>
    <row r="360" spans="1:25" s="87" customFormat="1" ht="25.5" customHeight="1">
      <c r="A360" s="77">
        <f>IF(B360&lt;&gt;" ",SUBTOTAL(103,B$7:$B360))</f>
        <v>354</v>
      </c>
      <c r="B360" s="149" t="s">
        <v>1357</v>
      </c>
      <c r="C360" s="166" t="s">
        <v>1358</v>
      </c>
      <c r="D360" s="167" t="s">
        <v>486</v>
      </c>
      <c r="E360" s="148" t="s">
        <v>1359</v>
      </c>
      <c r="F360" s="149" t="s">
        <v>38</v>
      </c>
      <c r="G360" s="149" t="s">
        <v>1349</v>
      </c>
      <c r="H360" s="150" t="s">
        <v>161</v>
      </c>
      <c r="I360" s="150" t="s">
        <v>161</v>
      </c>
      <c r="J360" s="150" t="s">
        <v>161</v>
      </c>
      <c r="K360" s="151">
        <v>8.8</v>
      </c>
      <c r="L360" s="149">
        <v>112</v>
      </c>
      <c r="M360" s="149">
        <v>120</v>
      </c>
      <c r="N360" s="152">
        <v>2.78</v>
      </c>
      <c r="O360" s="149" t="s">
        <v>40</v>
      </c>
      <c r="P360" s="176" t="s">
        <v>1022</v>
      </c>
      <c r="Q360" s="85" t="str">
        <f t="shared" si="2"/>
        <v>H</v>
      </c>
      <c r="R360" s="91" t="s">
        <v>414</v>
      </c>
      <c r="S360" s="89" t="s">
        <v>415</v>
      </c>
      <c r="T360" s="174" t="s">
        <v>1017</v>
      </c>
      <c r="U360" s="86" t="e">
        <f>VLOOKUP(B360,'[1]CT1'!$B$4:$B$93,1,FALSE)</f>
        <v>#N/A</v>
      </c>
      <c r="V360" s="168"/>
      <c r="W360" s="88"/>
      <c r="X360" s="172">
        <v>0</v>
      </c>
      <c r="Y360" s="87" t="str">
        <f>VLOOKUP(B360,'[2]Đơn T10'!$C$7:$C$620,1,FALSE)</f>
        <v>17D180093</v>
      </c>
    </row>
    <row r="361" spans="1:25" s="87" customFormat="1" ht="25.5" customHeight="1">
      <c r="A361" s="77">
        <f>IF(B361&lt;&gt;" ",SUBTOTAL(103,B$7:$B361))</f>
        <v>355</v>
      </c>
      <c r="B361" s="149" t="s">
        <v>1360</v>
      </c>
      <c r="C361" s="166" t="s">
        <v>1361</v>
      </c>
      <c r="D361" s="167" t="s">
        <v>106</v>
      </c>
      <c r="E361" s="148" t="s">
        <v>1362</v>
      </c>
      <c r="F361" s="149" t="s">
        <v>38</v>
      </c>
      <c r="G361" s="149" t="s">
        <v>951</v>
      </c>
      <c r="H361" s="150" t="s">
        <v>161</v>
      </c>
      <c r="I361" s="150" t="s">
        <v>161</v>
      </c>
      <c r="J361" s="150" t="s">
        <v>161</v>
      </c>
      <c r="K361" s="151">
        <v>8.8</v>
      </c>
      <c r="L361" s="149">
        <v>112</v>
      </c>
      <c r="M361" s="149">
        <v>120</v>
      </c>
      <c r="N361" s="152">
        <v>2.76</v>
      </c>
      <c r="O361" s="149" t="s">
        <v>40</v>
      </c>
      <c r="P361" s="176" t="s">
        <v>1022</v>
      </c>
      <c r="Q361" s="85" t="str">
        <f t="shared" si="2"/>
        <v>H</v>
      </c>
      <c r="R361" s="91" t="s">
        <v>414</v>
      </c>
      <c r="S361" s="89" t="s">
        <v>415</v>
      </c>
      <c r="T361" s="174" t="s">
        <v>1017</v>
      </c>
      <c r="U361" s="86" t="e">
        <f>VLOOKUP(B361,'[1]CT1'!$B$4:$B$93,1,FALSE)</f>
        <v>#N/A</v>
      </c>
      <c r="V361" s="168"/>
      <c r="W361" s="88"/>
      <c r="X361" s="172" t="s">
        <v>1701</v>
      </c>
      <c r="Y361" s="87" t="str">
        <f>VLOOKUP(B361,'[2]Đơn T10'!$C$7:$C$620,1,FALSE)</f>
        <v>17D180131</v>
      </c>
    </row>
    <row r="362" spans="1:25" s="87" customFormat="1" ht="25.5" customHeight="1">
      <c r="A362" s="77">
        <f>IF(B362&lt;&gt;" ",SUBTOTAL(103,B$7:$B362))</f>
        <v>356</v>
      </c>
      <c r="B362" s="149" t="s">
        <v>1363</v>
      </c>
      <c r="C362" s="166" t="s">
        <v>71</v>
      </c>
      <c r="D362" s="167" t="s">
        <v>436</v>
      </c>
      <c r="E362" s="148" t="s">
        <v>942</v>
      </c>
      <c r="F362" s="149" t="s">
        <v>72</v>
      </c>
      <c r="G362" s="149" t="s">
        <v>951</v>
      </c>
      <c r="H362" s="150" t="s">
        <v>161</v>
      </c>
      <c r="I362" s="150" t="s">
        <v>161</v>
      </c>
      <c r="J362" s="150" t="s">
        <v>161</v>
      </c>
      <c r="K362" s="151">
        <v>9.1</v>
      </c>
      <c r="L362" s="149">
        <v>112</v>
      </c>
      <c r="M362" s="149">
        <v>120</v>
      </c>
      <c r="N362" s="152">
        <v>3.33</v>
      </c>
      <c r="O362" s="149" t="s">
        <v>66</v>
      </c>
      <c r="P362" s="176" t="s">
        <v>1022</v>
      </c>
      <c r="Q362" s="85" t="str">
        <f t="shared" si="2"/>
        <v>H</v>
      </c>
      <c r="R362" s="91" t="s">
        <v>414</v>
      </c>
      <c r="S362" s="89" t="s">
        <v>415</v>
      </c>
      <c r="T362" s="174" t="s">
        <v>1017</v>
      </c>
      <c r="U362" s="86" t="e">
        <f>VLOOKUP(B362,'[1]CT1'!$B$4:$B$93,1,FALSE)</f>
        <v>#N/A</v>
      </c>
      <c r="V362" s="168"/>
      <c r="W362" s="88"/>
      <c r="X362" s="172" t="s">
        <v>1701</v>
      </c>
      <c r="Y362" s="87" t="str">
        <f>VLOOKUP(B362,'[2]Đơn T10'!$C$7:$C$620,1,FALSE)</f>
        <v>17D180136</v>
      </c>
    </row>
    <row r="363" spans="1:25" s="87" customFormat="1" ht="25.5" customHeight="1">
      <c r="A363" s="77">
        <f>IF(B363&lt;&gt;" ",SUBTOTAL(103,B$7:$B363))</f>
        <v>357</v>
      </c>
      <c r="B363" s="149" t="s">
        <v>1364</v>
      </c>
      <c r="C363" s="166" t="s">
        <v>1365</v>
      </c>
      <c r="D363" s="167" t="s">
        <v>1366</v>
      </c>
      <c r="E363" s="148" t="s">
        <v>1367</v>
      </c>
      <c r="F363" s="149" t="s">
        <v>38</v>
      </c>
      <c r="G363" s="149" t="s">
        <v>951</v>
      </c>
      <c r="H363" s="150" t="s">
        <v>161</v>
      </c>
      <c r="I363" s="150" t="s">
        <v>161</v>
      </c>
      <c r="J363" s="150" t="s">
        <v>161</v>
      </c>
      <c r="K363" s="151">
        <v>8.2</v>
      </c>
      <c r="L363" s="149">
        <v>112</v>
      </c>
      <c r="M363" s="149">
        <v>120</v>
      </c>
      <c r="N363" s="152">
        <v>2.64</v>
      </c>
      <c r="O363" s="149" t="s">
        <v>40</v>
      </c>
      <c r="P363" s="176" t="s">
        <v>1022</v>
      </c>
      <c r="Q363" s="85" t="str">
        <f t="shared" si="2"/>
        <v>H</v>
      </c>
      <c r="R363" s="91" t="s">
        <v>414</v>
      </c>
      <c r="S363" s="89" t="s">
        <v>415</v>
      </c>
      <c r="T363" s="174" t="s">
        <v>1017</v>
      </c>
      <c r="U363" s="86" t="e">
        <f>VLOOKUP(B363,'[1]CT1'!$B$4:$B$93,1,FALSE)</f>
        <v>#N/A</v>
      </c>
      <c r="V363" s="168"/>
      <c r="W363" s="88"/>
      <c r="X363" s="172" t="s">
        <v>1701</v>
      </c>
      <c r="Y363" s="87" t="str">
        <f>VLOOKUP(B363,'[2]Đơn T10'!$C$7:$C$620,1,FALSE)</f>
        <v>17D180139</v>
      </c>
    </row>
    <row r="364" spans="1:25" s="87" customFormat="1" ht="25.5" customHeight="1">
      <c r="A364" s="77">
        <f>IF(B364&lt;&gt;" ",SUBTOTAL(103,B$7:$B364))</f>
        <v>358</v>
      </c>
      <c r="B364" s="149" t="s">
        <v>1368</v>
      </c>
      <c r="C364" s="166" t="s">
        <v>1369</v>
      </c>
      <c r="D364" s="167" t="s">
        <v>100</v>
      </c>
      <c r="E364" s="148" t="s">
        <v>1289</v>
      </c>
      <c r="F364" s="149" t="s">
        <v>38</v>
      </c>
      <c r="G364" s="149" t="s">
        <v>951</v>
      </c>
      <c r="H364" s="150" t="s">
        <v>161</v>
      </c>
      <c r="I364" s="150" t="s">
        <v>161</v>
      </c>
      <c r="J364" s="150" t="s">
        <v>161</v>
      </c>
      <c r="K364" s="151">
        <v>5.5</v>
      </c>
      <c r="L364" s="149">
        <v>112</v>
      </c>
      <c r="M364" s="149">
        <v>120</v>
      </c>
      <c r="N364" s="152">
        <v>2.39</v>
      </c>
      <c r="O364" s="149" t="s">
        <v>169</v>
      </c>
      <c r="P364" s="176" t="s">
        <v>1022</v>
      </c>
      <c r="Q364" s="85" t="str">
        <f t="shared" si="2"/>
        <v>H</v>
      </c>
      <c r="R364" s="91" t="s">
        <v>414</v>
      </c>
      <c r="S364" s="89" t="s">
        <v>415</v>
      </c>
      <c r="T364" s="174" t="s">
        <v>1017</v>
      </c>
      <c r="U364" s="86" t="e">
        <f>VLOOKUP(B364,'[1]CT1'!$B$4:$B$93,1,FALSE)</f>
        <v>#N/A</v>
      </c>
      <c r="V364" s="168"/>
      <c r="W364" s="88"/>
      <c r="X364" s="172" t="s">
        <v>1701</v>
      </c>
      <c r="Y364" s="87" t="str">
        <f>VLOOKUP(B364,'[2]Đơn T10'!$C$7:$C$620,1,FALSE)</f>
        <v>17D180177</v>
      </c>
    </row>
    <row r="365" spans="1:25" s="87" customFormat="1" ht="25.5" customHeight="1">
      <c r="A365" s="77">
        <f>IF(B365&lt;&gt;" ",SUBTOTAL(103,B$7:$B365))</f>
        <v>359</v>
      </c>
      <c r="B365" s="149" t="s">
        <v>1370</v>
      </c>
      <c r="C365" s="166" t="s">
        <v>1371</v>
      </c>
      <c r="D365" s="167" t="s">
        <v>128</v>
      </c>
      <c r="E365" s="148" t="s">
        <v>1299</v>
      </c>
      <c r="F365" s="149" t="s">
        <v>38</v>
      </c>
      <c r="G365" s="149" t="s">
        <v>951</v>
      </c>
      <c r="H365" s="150" t="s">
        <v>161</v>
      </c>
      <c r="I365" s="150" t="s">
        <v>161</v>
      </c>
      <c r="J365" s="150" t="s">
        <v>161</v>
      </c>
      <c r="K365" s="151">
        <v>8.8</v>
      </c>
      <c r="L365" s="149">
        <v>112</v>
      </c>
      <c r="M365" s="149">
        <v>120</v>
      </c>
      <c r="N365" s="152">
        <v>2.75</v>
      </c>
      <c r="O365" s="149" t="s">
        <v>40</v>
      </c>
      <c r="P365" s="176" t="s">
        <v>1022</v>
      </c>
      <c r="Q365" s="85" t="str">
        <f t="shared" si="2"/>
        <v>H</v>
      </c>
      <c r="R365" s="91" t="s">
        <v>414</v>
      </c>
      <c r="S365" s="89" t="s">
        <v>415</v>
      </c>
      <c r="T365" s="174" t="s">
        <v>1017</v>
      </c>
      <c r="U365" s="86" t="e">
        <f>VLOOKUP(B365,'[1]CT1'!$B$4:$B$93,1,FALSE)</f>
        <v>#N/A</v>
      </c>
      <c r="V365" s="168"/>
      <c r="W365" s="88"/>
      <c r="X365" s="172" t="s">
        <v>1701</v>
      </c>
      <c r="Y365" s="87" t="str">
        <f>VLOOKUP(B365,'[2]Đơn T10'!$C$7:$C$620,1,FALSE)</f>
        <v>17D180142</v>
      </c>
    </row>
    <row r="366" spans="1:25" s="87" customFormat="1" ht="25.5" customHeight="1">
      <c r="A366" s="77">
        <f>IF(B366&lt;&gt;" ",SUBTOTAL(103,B$7:$B366))</f>
        <v>360</v>
      </c>
      <c r="B366" s="149" t="s">
        <v>1372</v>
      </c>
      <c r="C366" s="166" t="s">
        <v>53</v>
      </c>
      <c r="D366" s="167" t="s">
        <v>198</v>
      </c>
      <c r="E366" s="148" t="s">
        <v>1373</v>
      </c>
      <c r="F366" s="149" t="s">
        <v>38</v>
      </c>
      <c r="G366" s="149" t="s">
        <v>951</v>
      </c>
      <c r="H366" s="150" t="s">
        <v>161</v>
      </c>
      <c r="I366" s="150" t="s">
        <v>161</v>
      </c>
      <c r="J366" s="150" t="s">
        <v>161</v>
      </c>
      <c r="K366" s="151">
        <v>8.5</v>
      </c>
      <c r="L366" s="149">
        <v>112</v>
      </c>
      <c r="M366" s="149">
        <v>120</v>
      </c>
      <c r="N366" s="152">
        <v>2.79</v>
      </c>
      <c r="O366" s="149" t="s">
        <v>40</v>
      </c>
      <c r="P366" s="176" t="s">
        <v>1022</v>
      </c>
      <c r="Q366" s="85" t="str">
        <f t="shared" si="2"/>
        <v>H</v>
      </c>
      <c r="R366" s="91" t="s">
        <v>414</v>
      </c>
      <c r="S366" s="89" t="s">
        <v>415</v>
      </c>
      <c r="T366" s="174" t="s">
        <v>1017</v>
      </c>
      <c r="U366" s="86" t="e">
        <f>VLOOKUP(B366,'[1]CT1'!$B$4:$B$93,1,FALSE)</f>
        <v>#N/A</v>
      </c>
      <c r="V366" s="168"/>
      <c r="W366" s="88"/>
      <c r="X366" s="172" t="s">
        <v>1701</v>
      </c>
      <c r="Y366" s="87" t="str">
        <f>VLOOKUP(B366,'[2]Đơn T10'!$C$7:$C$620,1,FALSE)</f>
        <v>17D180147</v>
      </c>
    </row>
    <row r="367" spans="1:25" s="87" customFormat="1" ht="25.5" customHeight="1">
      <c r="A367" s="77">
        <f>IF(B367&lt;&gt;" ",SUBTOTAL(103,B$7:$B367))</f>
        <v>361</v>
      </c>
      <c r="B367" s="149" t="s">
        <v>1374</v>
      </c>
      <c r="C367" s="166" t="s">
        <v>1375</v>
      </c>
      <c r="D367" s="167" t="s">
        <v>286</v>
      </c>
      <c r="E367" s="148" t="s">
        <v>1277</v>
      </c>
      <c r="F367" s="149" t="s">
        <v>38</v>
      </c>
      <c r="G367" s="149" t="s">
        <v>951</v>
      </c>
      <c r="H367" s="150" t="s">
        <v>161</v>
      </c>
      <c r="I367" s="150" t="s">
        <v>161</v>
      </c>
      <c r="J367" s="150" t="s">
        <v>161</v>
      </c>
      <c r="K367" s="151">
        <v>8.6</v>
      </c>
      <c r="L367" s="149">
        <v>112</v>
      </c>
      <c r="M367" s="149">
        <v>120</v>
      </c>
      <c r="N367" s="152">
        <v>2.69</v>
      </c>
      <c r="O367" s="149" t="s">
        <v>40</v>
      </c>
      <c r="P367" s="176" t="s">
        <v>1022</v>
      </c>
      <c r="Q367" s="85" t="str">
        <f t="shared" si="2"/>
        <v>H</v>
      </c>
      <c r="R367" s="91" t="s">
        <v>414</v>
      </c>
      <c r="S367" s="89" t="s">
        <v>415</v>
      </c>
      <c r="T367" s="174" t="s">
        <v>1017</v>
      </c>
      <c r="U367" s="86" t="e">
        <f>VLOOKUP(B367,'[1]CT1'!$B$4:$B$93,1,FALSE)</f>
        <v>#N/A</v>
      </c>
      <c r="V367" s="168"/>
      <c r="W367" s="88"/>
      <c r="X367" s="172">
        <v>0</v>
      </c>
      <c r="Y367" s="87" t="str">
        <f>VLOOKUP(B367,'[2]Đơn T10'!$C$7:$C$620,1,FALSE)</f>
        <v>17D180149</v>
      </c>
    </row>
    <row r="368" spans="1:25" s="87" customFormat="1" ht="25.5" customHeight="1">
      <c r="A368" s="77">
        <f>IF(B368&lt;&gt;" ",SUBTOTAL(103,B$7:$B368))</f>
        <v>362</v>
      </c>
      <c r="B368" s="149" t="s">
        <v>1376</v>
      </c>
      <c r="C368" s="166" t="s">
        <v>1377</v>
      </c>
      <c r="D368" s="167" t="s">
        <v>195</v>
      </c>
      <c r="E368" s="148" t="s">
        <v>1378</v>
      </c>
      <c r="F368" s="149" t="s">
        <v>38</v>
      </c>
      <c r="G368" s="149" t="s">
        <v>951</v>
      </c>
      <c r="H368" s="150" t="s">
        <v>161</v>
      </c>
      <c r="I368" s="150" t="s">
        <v>161</v>
      </c>
      <c r="J368" s="150" t="s">
        <v>161</v>
      </c>
      <c r="K368" s="151">
        <v>8.8</v>
      </c>
      <c r="L368" s="149">
        <v>112</v>
      </c>
      <c r="M368" s="149">
        <v>120</v>
      </c>
      <c r="N368" s="152">
        <v>2.84</v>
      </c>
      <c r="O368" s="149" t="s">
        <v>40</v>
      </c>
      <c r="P368" s="176" t="s">
        <v>1022</v>
      </c>
      <c r="Q368" s="85" t="str">
        <f t="shared" si="2"/>
        <v>H</v>
      </c>
      <c r="R368" s="91" t="s">
        <v>414</v>
      </c>
      <c r="S368" s="89" t="s">
        <v>415</v>
      </c>
      <c r="T368" s="174" t="s">
        <v>1017</v>
      </c>
      <c r="U368" s="86" t="e">
        <f>VLOOKUP(B368,'[1]CT1'!$B$4:$B$93,1,FALSE)</f>
        <v>#N/A</v>
      </c>
      <c r="V368" s="168"/>
      <c r="W368" s="88"/>
      <c r="X368" s="172" t="s">
        <v>1701</v>
      </c>
      <c r="Y368" s="87" t="str">
        <f>VLOOKUP(B368,'[2]Đơn T10'!$C$7:$C$620,1,FALSE)</f>
        <v>17D180153</v>
      </c>
    </row>
    <row r="369" spans="1:25" s="87" customFormat="1" ht="25.5" customHeight="1">
      <c r="A369" s="77">
        <f>IF(B369&lt;&gt;" ",SUBTOTAL(103,B$7:$B369))</f>
        <v>363</v>
      </c>
      <c r="B369" s="149" t="s">
        <v>1379</v>
      </c>
      <c r="C369" s="166" t="s">
        <v>1380</v>
      </c>
      <c r="D369" s="167" t="s">
        <v>68</v>
      </c>
      <c r="E369" s="148" t="s">
        <v>1318</v>
      </c>
      <c r="F369" s="149" t="s">
        <v>38</v>
      </c>
      <c r="G369" s="149" t="s">
        <v>951</v>
      </c>
      <c r="H369" s="150" t="s">
        <v>161</v>
      </c>
      <c r="I369" s="150" t="s">
        <v>161</v>
      </c>
      <c r="J369" s="150" t="s">
        <v>161</v>
      </c>
      <c r="K369" s="151">
        <v>9</v>
      </c>
      <c r="L369" s="149">
        <v>112</v>
      </c>
      <c r="M369" s="149">
        <v>120</v>
      </c>
      <c r="N369" s="152">
        <v>3.59</v>
      </c>
      <c r="O369" s="149" t="s">
        <v>66</v>
      </c>
      <c r="P369" s="176" t="s">
        <v>1022</v>
      </c>
      <c r="Q369" s="85" t="str">
        <f aca="true" t="shared" si="4" ref="Q369:Q433">MID(G369,4,1)</f>
        <v>H</v>
      </c>
      <c r="R369" s="91" t="s">
        <v>414</v>
      </c>
      <c r="S369" s="89" t="s">
        <v>415</v>
      </c>
      <c r="T369" s="174" t="s">
        <v>1017</v>
      </c>
      <c r="U369" s="86" t="e">
        <f>VLOOKUP(B369,'[1]CT1'!$B$4:$B$93,1,FALSE)</f>
        <v>#N/A</v>
      </c>
      <c r="V369" s="168"/>
      <c r="W369" s="88"/>
      <c r="X369" s="172">
        <v>0</v>
      </c>
      <c r="Y369" s="87" t="str">
        <f>VLOOKUP(B369,'[2]Đơn T10'!$C$7:$C$620,1,FALSE)</f>
        <v>17D180178</v>
      </c>
    </row>
    <row r="370" spans="1:25" s="87" customFormat="1" ht="25.5" customHeight="1">
      <c r="A370" s="77">
        <f>IF(B370&lt;&gt;" ",SUBTOTAL(103,B$7:$B370))</f>
        <v>364</v>
      </c>
      <c r="B370" s="149" t="s">
        <v>1381</v>
      </c>
      <c r="C370" s="166" t="s">
        <v>1382</v>
      </c>
      <c r="D370" s="167" t="s">
        <v>137</v>
      </c>
      <c r="E370" s="148" t="s">
        <v>1383</v>
      </c>
      <c r="F370" s="149" t="s">
        <v>38</v>
      </c>
      <c r="G370" s="149" t="s">
        <v>951</v>
      </c>
      <c r="H370" s="150" t="s">
        <v>161</v>
      </c>
      <c r="I370" s="150" t="s">
        <v>161</v>
      </c>
      <c r="J370" s="150" t="s">
        <v>161</v>
      </c>
      <c r="K370" s="151">
        <v>8.5</v>
      </c>
      <c r="L370" s="149">
        <v>112</v>
      </c>
      <c r="M370" s="149">
        <v>120</v>
      </c>
      <c r="N370" s="152">
        <v>3.25</v>
      </c>
      <c r="O370" s="149" t="s">
        <v>66</v>
      </c>
      <c r="P370" s="176" t="s">
        <v>1022</v>
      </c>
      <c r="Q370" s="85" t="str">
        <f t="shared" si="4"/>
        <v>H</v>
      </c>
      <c r="R370" s="91" t="s">
        <v>414</v>
      </c>
      <c r="S370" s="89" t="s">
        <v>415</v>
      </c>
      <c r="T370" s="174" t="s">
        <v>1017</v>
      </c>
      <c r="U370" s="86" t="e">
        <f>VLOOKUP(B370,'[1]CT1'!$B$4:$B$93,1,FALSE)</f>
        <v>#N/A</v>
      </c>
      <c r="V370" s="168"/>
      <c r="W370" s="88"/>
      <c r="X370" s="172" t="s">
        <v>1701</v>
      </c>
      <c r="Y370" s="87" t="str">
        <f>VLOOKUP(B370,'[2]Đơn T10'!$C$7:$C$620,1,FALSE)</f>
        <v>17D180159</v>
      </c>
    </row>
    <row r="371" spans="1:25" s="87" customFormat="1" ht="25.5" customHeight="1">
      <c r="A371" s="77">
        <f>IF(B371&lt;&gt;" ",SUBTOTAL(103,B$7:$B371))</f>
        <v>365</v>
      </c>
      <c r="B371" s="149" t="s">
        <v>1384</v>
      </c>
      <c r="C371" s="166" t="s">
        <v>1385</v>
      </c>
      <c r="D371" s="167" t="s">
        <v>76</v>
      </c>
      <c r="E371" s="148" t="s">
        <v>1386</v>
      </c>
      <c r="F371" s="149" t="s">
        <v>38</v>
      </c>
      <c r="G371" s="149" t="s">
        <v>951</v>
      </c>
      <c r="H371" s="150" t="s">
        <v>161</v>
      </c>
      <c r="I371" s="150" t="s">
        <v>161</v>
      </c>
      <c r="J371" s="150" t="s">
        <v>161</v>
      </c>
      <c r="K371" s="151">
        <v>8.2</v>
      </c>
      <c r="L371" s="149">
        <v>112</v>
      </c>
      <c r="M371" s="149">
        <v>120</v>
      </c>
      <c r="N371" s="152">
        <v>2.93</v>
      </c>
      <c r="O371" s="149" t="s">
        <v>40</v>
      </c>
      <c r="P371" s="176" t="s">
        <v>1022</v>
      </c>
      <c r="Q371" s="85" t="str">
        <f t="shared" si="4"/>
        <v>H</v>
      </c>
      <c r="R371" s="91" t="s">
        <v>414</v>
      </c>
      <c r="S371" s="89" t="s">
        <v>415</v>
      </c>
      <c r="T371" s="174" t="s">
        <v>1017</v>
      </c>
      <c r="U371" s="86" t="e">
        <f>VLOOKUP(B371,'[1]CT1'!$B$4:$B$93,1,FALSE)</f>
        <v>#N/A</v>
      </c>
      <c r="V371" s="168"/>
      <c r="W371" s="88"/>
      <c r="X371" s="172">
        <v>0</v>
      </c>
      <c r="Y371" s="87" t="str">
        <f>VLOOKUP(B371,'[2]Đơn T10'!$C$7:$C$620,1,FALSE)</f>
        <v>17D180166</v>
      </c>
    </row>
    <row r="372" spans="1:25" s="87" customFormat="1" ht="25.5" customHeight="1">
      <c r="A372" s="77">
        <f>IF(B372&lt;&gt;" ",SUBTOTAL(103,B$7:$B372))</f>
        <v>366</v>
      </c>
      <c r="B372" s="149" t="s">
        <v>1387</v>
      </c>
      <c r="C372" s="166" t="s">
        <v>1388</v>
      </c>
      <c r="D372" s="167" t="s">
        <v>267</v>
      </c>
      <c r="E372" s="148" t="s">
        <v>1389</v>
      </c>
      <c r="F372" s="149" t="s">
        <v>38</v>
      </c>
      <c r="G372" s="149" t="s">
        <v>951</v>
      </c>
      <c r="H372" s="150" t="s">
        <v>161</v>
      </c>
      <c r="I372" s="150" t="s">
        <v>161</v>
      </c>
      <c r="J372" s="150" t="s">
        <v>161</v>
      </c>
      <c r="K372" s="151">
        <v>8.5</v>
      </c>
      <c r="L372" s="149">
        <v>112</v>
      </c>
      <c r="M372" s="149">
        <v>120</v>
      </c>
      <c r="N372" s="152">
        <v>2.71</v>
      </c>
      <c r="O372" s="149" t="s">
        <v>40</v>
      </c>
      <c r="P372" s="176" t="s">
        <v>1022</v>
      </c>
      <c r="Q372" s="85" t="str">
        <f t="shared" si="4"/>
        <v>H</v>
      </c>
      <c r="R372" s="91" t="s">
        <v>414</v>
      </c>
      <c r="S372" s="89" t="s">
        <v>415</v>
      </c>
      <c r="T372" s="174" t="s">
        <v>1017</v>
      </c>
      <c r="U372" s="86" t="e">
        <f>VLOOKUP(B372,'[1]CT1'!$B$4:$B$93,1,FALSE)</f>
        <v>#N/A</v>
      </c>
      <c r="V372" s="168"/>
      <c r="W372" s="88"/>
      <c r="X372" s="172" t="s">
        <v>1701</v>
      </c>
      <c r="Y372" s="87" t="str">
        <f>VLOOKUP(B372,'[2]Đơn T10'!$C$7:$C$620,1,FALSE)</f>
        <v>17D180169</v>
      </c>
    </row>
    <row r="373" spans="1:25" s="87" customFormat="1" ht="25.5" customHeight="1">
      <c r="A373" s="77">
        <f>IF(B373&lt;&gt;" ",SUBTOTAL(103,B$7:$B373))</f>
        <v>367</v>
      </c>
      <c r="B373" s="149" t="s">
        <v>1390</v>
      </c>
      <c r="C373" s="166" t="s">
        <v>1391</v>
      </c>
      <c r="D373" s="167" t="s">
        <v>100</v>
      </c>
      <c r="E373" s="148" t="s">
        <v>1181</v>
      </c>
      <c r="F373" s="149" t="s">
        <v>38</v>
      </c>
      <c r="G373" s="149" t="s">
        <v>1392</v>
      </c>
      <c r="H373" s="150" t="s">
        <v>161</v>
      </c>
      <c r="I373" s="150" t="s">
        <v>161</v>
      </c>
      <c r="J373" s="150" t="s">
        <v>161</v>
      </c>
      <c r="K373" s="151">
        <v>8.6</v>
      </c>
      <c r="L373" s="149">
        <v>112</v>
      </c>
      <c r="M373" s="149">
        <v>120</v>
      </c>
      <c r="N373" s="152">
        <v>2.73</v>
      </c>
      <c r="O373" s="149" t="s">
        <v>40</v>
      </c>
      <c r="P373" s="176" t="s">
        <v>1022</v>
      </c>
      <c r="Q373" s="85" t="str">
        <f t="shared" si="4"/>
        <v>H</v>
      </c>
      <c r="R373" s="91" t="s">
        <v>414</v>
      </c>
      <c r="S373" s="89" t="s">
        <v>415</v>
      </c>
      <c r="T373" s="174" t="s">
        <v>1017</v>
      </c>
      <c r="U373" s="86" t="e">
        <f>VLOOKUP(B373,'[1]CT1'!$B$4:$B$93,1,FALSE)</f>
        <v>#N/A</v>
      </c>
      <c r="V373" s="168"/>
      <c r="W373" s="88"/>
      <c r="X373" s="172" t="s">
        <v>1701</v>
      </c>
      <c r="Y373" s="87" t="str">
        <f>VLOOKUP(B373,'[2]Đơn T10'!$C$7:$C$620,1,FALSE)</f>
        <v>17D180201</v>
      </c>
    </row>
    <row r="374" spans="1:25" s="87" customFormat="1" ht="25.5" customHeight="1">
      <c r="A374" s="77">
        <f>IF(B374&lt;&gt;" ",SUBTOTAL(103,B$7:$B374))</f>
        <v>368</v>
      </c>
      <c r="B374" s="149" t="s">
        <v>1393</v>
      </c>
      <c r="C374" s="166" t="s">
        <v>53</v>
      </c>
      <c r="D374" s="167" t="s">
        <v>128</v>
      </c>
      <c r="E374" s="148" t="s">
        <v>1386</v>
      </c>
      <c r="F374" s="149" t="s">
        <v>38</v>
      </c>
      <c r="G374" s="149" t="s">
        <v>1392</v>
      </c>
      <c r="H374" s="150" t="s">
        <v>161</v>
      </c>
      <c r="I374" s="150" t="s">
        <v>161</v>
      </c>
      <c r="J374" s="150" t="s">
        <v>161</v>
      </c>
      <c r="K374" s="151">
        <v>8.5</v>
      </c>
      <c r="L374" s="149">
        <v>112</v>
      </c>
      <c r="M374" s="149">
        <v>120</v>
      </c>
      <c r="N374" s="152">
        <v>3.28</v>
      </c>
      <c r="O374" s="149" t="s">
        <v>66</v>
      </c>
      <c r="P374" s="176" t="s">
        <v>1022</v>
      </c>
      <c r="Q374" s="85" t="str">
        <f t="shared" si="4"/>
        <v>H</v>
      </c>
      <c r="R374" s="91" t="s">
        <v>414</v>
      </c>
      <c r="S374" s="89" t="s">
        <v>415</v>
      </c>
      <c r="T374" s="174" t="s">
        <v>1017</v>
      </c>
      <c r="U374" s="86" t="e">
        <f>VLOOKUP(B374,'[1]CT1'!$B$4:$B$93,1,FALSE)</f>
        <v>#N/A</v>
      </c>
      <c r="V374" s="168"/>
      <c r="W374" s="88"/>
      <c r="X374" s="172">
        <v>0</v>
      </c>
      <c r="Y374" s="87" t="str">
        <f>VLOOKUP(B374,'[2]Đơn T10'!$C$7:$C$620,1,FALSE)</f>
        <v>17D180202</v>
      </c>
    </row>
    <row r="375" spans="1:25" s="87" customFormat="1" ht="25.5" customHeight="1">
      <c r="A375" s="77">
        <f>IF(B375&lt;&gt;" ",SUBTOTAL(103,B$7:$B375))</f>
        <v>369</v>
      </c>
      <c r="B375" s="149" t="s">
        <v>1394</v>
      </c>
      <c r="C375" s="166" t="s">
        <v>1395</v>
      </c>
      <c r="D375" s="167" t="s">
        <v>1396</v>
      </c>
      <c r="E375" s="148" t="s">
        <v>1397</v>
      </c>
      <c r="F375" s="149" t="s">
        <v>72</v>
      </c>
      <c r="G375" s="149" t="s">
        <v>1392</v>
      </c>
      <c r="H375" s="150" t="s">
        <v>161</v>
      </c>
      <c r="I375" s="150" t="s">
        <v>161</v>
      </c>
      <c r="J375" s="150" t="s">
        <v>161</v>
      </c>
      <c r="K375" s="151">
        <v>8.6</v>
      </c>
      <c r="L375" s="149">
        <v>112</v>
      </c>
      <c r="M375" s="149">
        <v>120</v>
      </c>
      <c r="N375" s="152">
        <v>2.48</v>
      </c>
      <c r="O375" s="149" t="s">
        <v>169</v>
      </c>
      <c r="P375" s="176" t="s">
        <v>1022</v>
      </c>
      <c r="Q375" s="85" t="str">
        <f t="shared" si="4"/>
        <v>H</v>
      </c>
      <c r="R375" s="91" t="s">
        <v>414</v>
      </c>
      <c r="S375" s="89" t="s">
        <v>415</v>
      </c>
      <c r="T375" s="174" t="s">
        <v>1017</v>
      </c>
      <c r="U375" s="86" t="e">
        <f>VLOOKUP(B375,'[1]CT1'!$B$4:$B$93,1,FALSE)</f>
        <v>#N/A</v>
      </c>
      <c r="V375" s="168"/>
      <c r="W375" s="88"/>
      <c r="X375" s="172" t="s">
        <v>1701</v>
      </c>
      <c r="Y375" s="87" t="str">
        <f>VLOOKUP(B375,'[2]Đơn T10'!$C$7:$C$620,1,FALSE)</f>
        <v>17D180207</v>
      </c>
    </row>
    <row r="376" spans="1:25" s="87" customFormat="1" ht="25.5" customHeight="1">
      <c r="A376" s="77">
        <f>IF(B376&lt;&gt;" ",SUBTOTAL(103,B$7:$B376))</f>
        <v>370</v>
      </c>
      <c r="B376" s="149" t="s">
        <v>1398</v>
      </c>
      <c r="C376" s="166" t="s">
        <v>1399</v>
      </c>
      <c r="D376" s="167" t="s">
        <v>1400</v>
      </c>
      <c r="E376" s="148" t="s">
        <v>1401</v>
      </c>
      <c r="F376" s="149" t="s">
        <v>38</v>
      </c>
      <c r="G376" s="149" t="s">
        <v>1392</v>
      </c>
      <c r="H376" s="150" t="s">
        <v>161</v>
      </c>
      <c r="I376" s="150" t="s">
        <v>161</v>
      </c>
      <c r="J376" s="150" t="s">
        <v>161</v>
      </c>
      <c r="K376" s="151">
        <v>9.4</v>
      </c>
      <c r="L376" s="149">
        <v>112</v>
      </c>
      <c r="M376" s="149">
        <v>120</v>
      </c>
      <c r="N376" s="152">
        <v>3.35</v>
      </c>
      <c r="O376" s="149" t="s">
        <v>66</v>
      </c>
      <c r="P376" s="176" t="s">
        <v>1022</v>
      </c>
      <c r="Q376" s="85" t="str">
        <f t="shared" si="4"/>
        <v>H</v>
      </c>
      <c r="R376" s="91" t="s">
        <v>414</v>
      </c>
      <c r="S376" s="89" t="s">
        <v>415</v>
      </c>
      <c r="T376" s="174" t="s">
        <v>1017</v>
      </c>
      <c r="U376" s="86" t="e">
        <f>VLOOKUP(B376,'[1]CT1'!$B$4:$B$93,1,FALSE)</f>
        <v>#N/A</v>
      </c>
      <c r="V376" s="168"/>
      <c r="W376" s="88"/>
      <c r="X376" s="172" t="s">
        <v>1701</v>
      </c>
      <c r="Y376" s="87" t="str">
        <f>VLOOKUP(B376,'[2]Đơn T10'!$C$7:$C$620,1,FALSE)</f>
        <v>17D180211</v>
      </c>
    </row>
    <row r="377" spans="1:25" s="87" customFormat="1" ht="25.5" customHeight="1">
      <c r="A377" s="77">
        <f>IF(B377&lt;&gt;" ",SUBTOTAL(103,B$7:$B377))</f>
        <v>371</v>
      </c>
      <c r="B377" s="149" t="s">
        <v>1402</v>
      </c>
      <c r="C377" s="166" t="s">
        <v>99</v>
      </c>
      <c r="D377" s="167" t="s">
        <v>747</v>
      </c>
      <c r="E377" s="148" t="s">
        <v>1403</v>
      </c>
      <c r="F377" s="149" t="s">
        <v>38</v>
      </c>
      <c r="G377" s="149" t="s">
        <v>1392</v>
      </c>
      <c r="H377" s="150" t="s">
        <v>161</v>
      </c>
      <c r="I377" s="150" t="s">
        <v>161</v>
      </c>
      <c r="J377" s="150" t="s">
        <v>161</v>
      </c>
      <c r="K377" s="151">
        <v>8.8</v>
      </c>
      <c r="L377" s="149">
        <v>112</v>
      </c>
      <c r="M377" s="149">
        <v>120</v>
      </c>
      <c r="N377" s="152">
        <v>3.21</v>
      </c>
      <c r="O377" s="149" t="s">
        <v>66</v>
      </c>
      <c r="P377" s="176" t="s">
        <v>1022</v>
      </c>
      <c r="Q377" s="85" t="str">
        <f t="shared" si="4"/>
        <v>H</v>
      </c>
      <c r="R377" s="91" t="s">
        <v>414</v>
      </c>
      <c r="S377" s="89" t="s">
        <v>415</v>
      </c>
      <c r="T377" s="174" t="s">
        <v>1017</v>
      </c>
      <c r="U377" s="86" t="e">
        <f>VLOOKUP(B377,'[1]CT1'!$B$4:$B$93,1,FALSE)</f>
        <v>#N/A</v>
      </c>
      <c r="V377" s="168"/>
      <c r="W377" s="88"/>
      <c r="X377" s="172" t="s">
        <v>1701</v>
      </c>
      <c r="Y377" s="87" t="str">
        <f>VLOOKUP(B377,'[2]Đơn T10'!$C$7:$C$620,1,FALSE)</f>
        <v>17D180219</v>
      </c>
    </row>
    <row r="378" spans="1:25" s="87" customFormat="1" ht="25.5" customHeight="1">
      <c r="A378" s="77">
        <f>IF(B378&lt;&gt;" ",SUBTOTAL(103,B$7:$B378))</f>
        <v>372</v>
      </c>
      <c r="B378" s="149" t="s">
        <v>1404</v>
      </c>
      <c r="C378" s="166" t="s">
        <v>1405</v>
      </c>
      <c r="D378" s="167" t="s">
        <v>1406</v>
      </c>
      <c r="E378" s="148" t="s">
        <v>1206</v>
      </c>
      <c r="F378" s="149" t="s">
        <v>38</v>
      </c>
      <c r="G378" s="149" t="s">
        <v>1407</v>
      </c>
      <c r="H378" s="150" t="s">
        <v>161</v>
      </c>
      <c r="I378" s="150" t="s">
        <v>161</v>
      </c>
      <c r="J378" s="150" t="s">
        <v>161</v>
      </c>
      <c r="K378" s="151">
        <v>6.5</v>
      </c>
      <c r="L378" s="149">
        <v>112</v>
      </c>
      <c r="M378" s="149">
        <v>120</v>
      </c>
      <c r="N378" s="152">
        <v>2.63</v>
      </c>
      <c r="O378" s="149" t="s">
        <v>40</v>
      </c>
      <c r="P378" s="176" t="s">
        <v>1022</v>
      </c>
      <c r="Q378" s="85" t="str">
        <f t="shared" si="4"/>
        <v>H</v>
      </c>
      <c r="R378" s="91" t="s">
        <v>414</v>
      </c>
      <c r="S378" s="89" t="s">
        <v>415</v>
      </c>
      <c r="T378" s="174" t="s">
        <v>1017</v>
      </c>
      <c r="U378" s="86" t="e">
        <f>VLOOKUP(B378,'[1]CT1'!$B$4:$B$93,1,FALSE)</f>
        <v>#N/A</v>
      </c>
      <c r="V378" s="168"/>
      <c r="W378" s="88"/>
      <c r="X378" s="172" t="s">
        <v>1701</v>
      </c>
      <c r="Y378" s="87" t="str">
        <f>VLOOKUP(B378,'[2]Đơn T10'!$C$7:$C$620,1,FALSE)</f>
        <v>17D180295</v>
      </c>
    </row>
    <row r="379" spans="1:25" s="87" customFormat="1" ht="25.5" customHeight="1">
      <c r="A379" s="77">
        <f>IF(B379&lt;&gt;" ",SUBTOTAL(103,B$7:$B379))</f>
        <v>373</v>
      </c>
      <c r="B379" s="149" t="s">
        <v>1408</v>
      </c>
      <c r="C379" s="166" t="s">
        <v>280</v>
      </c>
      <c r="D379" s="167" t="s">
        <v>1409</v>
      </c>
      <c r="E379" s="148" t="s">
        <v>1287</v>
      </c>
      <c r="F379" s="149" t="s">
        <v>72</v>
      </c>
      <c r="G379" s="149" t="s">
        <v>1407</v>
      </c>
      <c r="H379" s="150" t="s">
        <v>161</v>
      </c>
      <c r="I379" s="150" t="s">
        <v>161</v>
      </c>
      <c r="J379" s="150" t="s">
        <v>161</v>
      </c>
      <c r="K379" s="151">
        <v>8</v>
      </c>
      <c r="L379" s="149">
        <v>112</v>
      </c>
      <c r="M379" s="149">
        <v>120</v>
      </c>
      <c r="N379" s="152">
        <v>3.34</v>
      </c>
      <c r="O379" s="149" t="s">
        <v>66</v>
      </c>
      <c r="P379" s="176" t="s">
        <v>1022</v>
      </c>
      <c r="Q379" s="85" t="str">
        <f t="shared" si="4"/>
        <v>H</v>
      </c>
      <c r="R379" s="91" t="s">
        <v>414</v>
      </c>
      <c r="S379" s="89" t="s">
        <v>415</v>
      </c>
      <c r="T379" s="174" t="s">
        <v>1017</v>
      </c>
      <c r="U379" s="86" t="e">
        <f>VLOOKUP(B379,'[1]CT1'!$B$4:$B$93,1,FALSE)</f>
        <v>#N/A</v>
      </c>
      <c r="V379" s="168"/>
      <c r="W379" s="88"/>
      <c r="X379" s="172" t="s">
        <v>1701</v>
      </c>
      <c r="Y379" s="87" t="str">
        <f>VLOOKUP(B379,'[2]Đơn T10'!$C$7:$C$620,1,FALSE)</f>
        <v>17D180256</v>
      </c>
    </row>
    <row r="380" spans="1:25" s="87" customFormat="1" ht="25.5" customHeight="1">
      <c r="A380" s="77">
        <f>IF(B380&lt;&gt;" ",SUBTOTAL(103,B$7:$B380))</f>
        <v>374</v>
      </c>
      <c r="B380" s="149" t="s">
        <v>1410</v>
      </c>
      <c r="C380" s="166" t="s">
        <v>1405</v>
      </c>
      <c r="D380" s="167" t="s">
        <v>258</v>
      </c>
      <c r="E380" s="148" t="s">
        <v>1411</v>
      </c>
      <c r="F380" s="149" t="s">
        <v>38</v>
      </c>
      <c r="G380" s="149" t="s">
        <v>1407</v>
      </c>
      <c r="H380" s="150" t="s">
        <v>161</v>
      </c>
      <c r="I380" s="150" t="s">
        <v>161</v>
      </c>
      <c r="J380" s="150" t="s">
        <v>161</v>
      </c>
      <c r="K380" s="151">
        <v>8.7</v>
      </c>
      <c r="L380" s="149">
        <v>112</v>
      </c>
      <c r="M380" s="149">
        <v>120</v>
      </c>
      <c r="N380" s="152">
        <v>3.04</v>
      </c>
      <c r="O380" s="149" t="s">
        <v>40</v>
      </c>
      <c r="P380" s="176" t="s">
        <v>1022</v>
      </c>
      <c r="Q380" s="85" t="str">
        <f t="shared" si="4"/>
        <v>H</v>
      </c>
      <c r="R380" s="91" t="s">
        <v>414</v>
      </c>
      <c r="S380" s="89" t="s">
        <v>415</v>
      </c>
      <c r="T380" s="174" t="s">
        <v>1017</v>
      </c>
      <c r="U380" s="86" t="e">
        <f>VLOOKUP(B380,'[1]CT1'!$B$4:$B$93,1,FALSE)</f>
        <v>#N/A</v>
      </c>
      <c r="V380" s="168"/>
      <c r="W380" s="88"/>
      <c r="X380" s="172" t="s">
        <v>1676</v>
      </c>
      <c r="Y380" s="87" t="str">
        <f>VLOOKUP(B380,'[2]Đơn T10'!$C$7:$C$620,1,FALSE)</f>
        <v>17D180269</v>
      </c>
    </row>
    <row r="381" spans="1:25" s="87" customFormat="1" ht="25.5" customHeight="1">
      <c r="A381" s="77">
        <f>IF(B381&lt;&gt;" ",SUBTOTAL(103,B$7:$B381))</f>
        <v>375</v>
      </c>
      <c r="B381" s="149" t="s">
        <v>1412</v>
      </c>
      <c r="C381" s="166" t="s">
        <v>1413</v>
      </c>
      <c r="D381" s="167" t="s">
        <v>145</v>
      </c>
      <c r="E381" s="148" t="s">
        <v>1414</v>
      </c>
      <c r="F381" s="149" t="s">
        <v>72</v>
      </c>
      <c r="G381" s="149" t="s">
        <v>1407</v>
      </c>
      <c r="H381" s="150" t="s">
        <v>161</v>
      </c>
      <c r="I381" s="150" t="s">
        <v>161</v>
      </c>
      <c r="J381" s="150" t="s">
        <v>161</v>
      </c>
      <c r="K381" s="151">
        <v>9</v>
      </c>
      <c r="L381" s="149">
        <v>112</v>
      </c>
      <c r="M381" s="149">
        <v>120</v>
      </c>
      <c r="N381" s="152">
        <v>2.71</v>
      </c>
      <c r="O381" s="149" t="s">
        <v>40</v>
      </c>
      <c r="P381" s="176" t="s">
        <v>1022</v>
      </c>
      <c r="Q381" s="85" t="str">
        <f t="shared" si="4"/>
        <v>H</v>
      </c>
      <c r="R381" s="91" t="s">
        <v>414</v>
      </c>
      <c r="S381" s="89" t="s">
        <v>415</v>
      </c>
      <c r="T381" s="174" t="s">
        <v>1017</v>
      </c>
      <c r="U381" s="86" t="e">
        <f>VLOOKUP(B381,'[1]CT1'!$B$4:$B$93,1,FALSE)</f>
        <v>#N/A</v>
      </c>
      <c r="V381" s="168"/>
      <c r="W381" s="88"/>
      <c r="X381" s="172" t="s">
        <v>1701</v>
      </c>
      <c r="Y381" s="87" t="str">
        <f>VLOOKUP(B381,'[2]Đơn T10'!$C$7:$C$620,1,FALSE)</f>
        <v>17D180283</v>
      </c>
    </row>
    <row r="382" spans="1:25" s="87" customFormat="1" ht="25.5" customHeight="1">
      <c r="A382" s="77">
        <f>IF(B382&lt;&gt;" ",SUBTOTAL(103,B$7:$B382))</f>
        <v>376</v>
      </c>
      <c r="B382" s="149" t="s">
        <v>1415</v>
      </c>
      <c r="C382" s="166" t="s">
        <v>160</v>
      </c>
      <c r="D382" s="167" t="s">
        <v>1416</v>
      </c>
      <c r="E382" s="148" t="s">
        <v>1417</v>
      </c>
      <c r="F382" s="149" t="s">
        <v>38</v>
      </c>
      <c r="G382" s="149" t="s">
        <v>1407</v>
      </c>
      <c r="H382" s="150" t="s">
        <v>161</v>
      </c>
      <c r="I382" s="150" t="s">
        <v>161</v>
      </c>
      <c r="J382" s="150" t="s">
        <v>161</v>
      </c>
      <c r="K382" s="151">
        <v>8.3</v>
      </c>
      <c r="L382" s="149">
        <v>112</v>
      </c>
      <c r="M382" s="149">
        <v>120</v>
      </c>
      <c r="N382" s="152">
        <v>2.92</v>
      </c>
      <c r="O382" s="149" t="s">
        <v>40</v>
      </c>
      <c r="P382" s="176" t="s">
        <v>1022</v>
      </c>
      <c r="Q382" s="85" t="str">
        <f t="shared" si="4"/>
        <v>H</v>
      </c>
      <c r="R382" s="91" t="s">
        <v>414</v>
      </c>
      <c r="S382" s="89" t="s">
        <v>415</v>
      </c>
      <c r="T382" s="174" t="s">
        <v>1017</v>
      </c>
      <c r="U382" s="86" t="e">
        <f>VLOOKUP(B382,'[1]CT1'!$B$4:$B$93,1,FALSE)</f>
        <v>#N/A</v>
      </c>
      <c r="V382" s="168"/>
      <c r="W382" s="88"/>
      <c r="X382" s="172" t="s">
        <v>1701</v>
      </c>
      <c r="Y382" s="87" t="str">
        <f>VLOOKUP(B382,'[2]Đơn T10'!$C$7:$C$620,1,FALSE)</f>
        <v>17D180294</v>
      </c>
    </row>
    <row r="383" spans="1:25" s="87" customFormat="1" ht="25.5" customHeight="1">
      <c r="A383" s="77">
        <f>IF(B383&lt;&gt;" ",SUBTOTAL(103,B$7:$B383))</f>
        <v>377</v>
      </c>
      <c r="B383" s="149" t="s">
        <v>1418</v>
      </c>
      <c r="C383" s="166" t="s">
        <v>1419</v>
      </c>
      <c r="D383" s="167" t="s">
        <v>1416</v>
      </c>
      <c r="E383" s="148" t="s">
        <v>1420</v>
      </c>
      <c r="F383" s="149" t="s">
        <v>38</v>
      </c>
      <c r="G383" s="149" t="s">
        <v>1407</v>
      </c>
      <c r="H383" s="150" t="s">
        <v>161</v>
      </c>
      <c r="I383" s="150" t="s">
        <v>161</v>
      </c>
      <c r="J383" s="150" t="s">
        <v>161</v>
      </c>
      <c r="K383" s="151">
        <v>8.5</v>
      </c>
      <c r="L383" s="149">
        <v>112</v>
      </c>
      <c r="M383" s="149">
        <v>120</v>
      </c>
      <c r="N383" s="152">
        <v>2.97</v>
      </c>
      <c r="O383" s="149" t="s">
        <v>40</v>
      </c>
      <c r="P383" s="176" t="s">
        <v>1022</v>
      </c>
      <c r="Q383" s="85" t="str">
        <f t="shared" si="4"/>
        <v>H</v>
      </c>
      <c r="R383" s="91" t="s">
        <v>414</v>
      </c>
      <c r="S383" s="89" t="s">
        <v>415</v>
      </c>
      <c r="T383" s="174" t="s">
        <v>1017</v>
      </c>
      <c r="U383" s="86" t="e">
        <f>VLOOKUP(B383,'[1]CT1'!$B$4:$B$93,1,FALSE)</f>
        <v>#N/A</v>
      </c>
      <c r="V383" s="168"/>
      <c r="W383" s="88"/>
      <c r="X383" s="172" t="s">
        <v>1701</v>
      </c>
      <c r="Y383" s="87" t="str">
        <f>VLOOKUP(B383,'[2]Đơn T10'!$C$7:$C$620,1,FALSE)</f>
        <v>17D180298</v>
      </c>
    </row>
    <row r="384" spans="1:25" s="87" customFormat="1" ht="25.5" customHeight="1">
      <c r="A384" s="77">
        <f>IF(B384&lt;&gt;" ",SUBTOTAL(103,B$7:$B384))</f>
        <v>378</v>
      </c>
      <c r="B384" s="149" t="s">
        <v>1421</v>
      </c>
      <c r="C384" s="166" t="s">
        <v>1422</v>
      </c>
      <c r="D384" s="167" t="s">
        <v>219</v>
      </c>
      <c r="E384" s="148" t="s">
        <v>1423</v>
      </c>
      <c r="F384" s="149" t="s">
        <v>38</v>
      </c>
      <c r="G384" s="149" t="s">
        <v>1407</v>
      </c>
      <c r="H384" s="150" t="s">
        <v>161</v>
      </c>
      <c r="I384" s="150" t="s">
        <v>161</v>
      </c>
      <c r="J384" s="150" t="s">
        <v>161</v>
      </c>
      <c r="K384" s="151">
        <v>8.5</v>
      </c>
      <c r="L384" s="149">
        <v>112</v>
      </c>
      <c r="M384" s="149">
        <v>120</v>
      </c>
      <c r="N384" s="152">
        <v>2.93</v>
      </c>
      <c r="O384" s="149" t="s">
        <v>40</v>
      </c>
      <c r="P384" s="176" t="s">
        <v>1022</v>
      </c>
      <c r="Q384" s="85" t="str">
        <f t="shared" si="4"/>
        <v>H</v>
      </c>
      <c r="R384" s="91" t="s">
        <v>414</v>
      </c>
      <c r="S384" s="89" t="s">
        <v>415</v>
      </c>
      <c r="T384" s="174" t="s">
        <v>1017</v>
      </c>
      <c r="U384" s="86" t="e">
        <f>VLOOKUP(B384,'[1]CT1'!$B$4:$B$93,1,FALSE)</f>
        <v>#N/A</v>
      </c>
      <c r="V384" s="168"/>
      <c r="W384" s="88"/>
      <c r="X384" s="172" t="s">
        <v>1701</v>
      </c>
      <c r="Y384" s="87" t="str">
        <f>VLOOKUP(B384,'[2]Đơn T10'!$C$7:$C$620,1,FALSE)</f>
        <v>17D180293</v>
      </c>
    </row>
    <row r="385" spans="1:25" s="87" customFormat="1" ht="25.5" customHeight="1">
      <c r="A385" s="77">
        <f>IF(B385&lt;&gt;" ",SUBTOTAL(103,B$7:$B385))</f>
        <v>379</v>
      </c>
      <c r="B385" s="149" t="s">
        <v>1424</v>
      </c>
      <c r="C385" s="166" t="s">
        <v>1425</v>
      </c>
      <c r="D385" s="167" t="s">
        <v>113</v>
      </c>
      <c r="E385" s="148" t="s">
        <v>1426</v>
      </c>
      <c r="F385" s="149" t="s">
        <v>72</v>
      </c>
      <c r="G385" s="149" t="s">
        <v>1427</v>
      </c>
      <c r="H385" s="150" t="s">
        <v>161</v>
      </c>
      <c r="I385" s="150" t="s">
        <v>161</v>
      </c>
      <c r="J385" s="150" t="s">
        <v>161</v>
      </c>
      <c r="K385" s="151">
        <v>8</v>
      </c>
      <c r="L385" s="149">
        <v>112</v>
      </c>
      <c r="M385" s="149">
        <v>120</v>
      </c>
      <c r="N385" s="152">
        <v>2.85</v>
      </c>
      <c r="O385" s="149" t="s">
        <v>40</v>
      </c>
      <c r="P385" s="176" t="s">
        <v>1022</v>
      </c>
      <c r="Q385" s="85" t="str">
        <f t="shared" si="4"/>
        <v>H</v>
      </c>
      <c r="R385" s="91" t="s">
        <v>414</v>
      </c>
      <c r="S385" s="89" t="s">
        <v>415</v>
      </c>
      <c r="T385" s="174" t="s">
        <v>1017</v>
      </c>
      <c r="U385" s="86" t="e">
        <f>VLOOKUP(B385,'[1]CT1'!$B$4:$B$93,1,FALSE)</f>
        <v>#N/A</v>
      </c>
      <c r="V385" s="168"/>
      <c r="W385" s="88"/>
      <c r="X385" s="172" t="s">
        <v>1701</v>
      </c>
      <c r="Y385" s="87" t="str">
        <f>VLOOKUP(B385,'[2]Đơn T10'!$C$7:$C$620,1,FALSE)</f>
        <v>17D180334</v>
      </c>
    </row>
    <row r="386" spans="1:25" s="87" customFormat="1" ht="25.5" customHeight="1">
      <c r="A386" s="77">
        <f>IF(B386&lt;&gt;" ",SUBTOTAL(103,B$7:$B386))</f>
        <v>380</v>
      </c>
      <c r="B386" s="149" t="s">
        <v>1428</v>
      </c>
      <c r="C386" s="166" t="s">
        <v>1429</v>
      </c>
      <c r="D386" s="167" t="s">
        <v>258</v>
      </c>
      <c r="E386" s="148" t="s">
        <v>1430</v>
      </c>
      <c r="F386" s="149" t="s">
        <v>38</v>
      </c>
      <c r="G386" s="149" t="s">
        <v>1427</v>
      </c>
      <c r="H386" s="150" t="s">
        <v>161</v>
      </c>
      <c r="I386" s="150" t="s">
        <v>161</v>
      </c>
      <c r="J386" s="150" t="s">
        <v>161</v>
      </c>
      <c r="K386" s="151">
        <v>7</v>
      </c>
      <c r="L386" s="149">
        <v>112</v>
      </c>
      <c r="M386" s="149">
        <v>120</v>
      </c>
      <c r="N386" s="152">
        <v>2.61</v>
      </c>
      <c r="O386" s="149" t="s">
        <v>40</v>
      </c>
      <c r="P386" s="176" t="s">
        <v>1022</v>
      </c>
      <c r="Q386" s="85" t="str">
        <f t="shared" si="4"/>
        <v>H</v>
      </c>
      <c r="R386" s="91" t="s">
        <v>414</v>
      </c>
      <c r="S386" s="89" t="s">
        <v>415</v>
      </c>
      <c r="T386" s="174" t="s">
        <v>1017</v>
      </c>
      <c r="U386" s="86" t="e">
        <f>VLOOKUP(B386,'[1]CT1'!$B$4:$B$93,1,FALSE)</f>
        <v>#N/A</v>
      </c>
      <c r="V386" s="168"/>
      <c r="W386" s="88"/>
      <c r="X386" s="172" t="s">
        <v>1701</v>
      </c>
      <c r="Y386" s="87" t="str">
        <f>VLOOKUP(B386,'[2]Đơn T10'!$C$7:$C$620,1,FALSE)</f>
        <v>17D180372</v>
      </c>
    </row>
    <row r="387" spans="1:25" s="87" customFormat="1" ht="25.5" customHeight="1">
      <c r="A387" s="77">
        <f>IF(B387&lt;&gt;" ",SUBTOTAL(103,B$7:$B387))</f>
        <v>381</v>
      </c>
      <c r="B387" s="149" t="s">
        <v>1730</v>
      </c>
      <c r="C387" s="166" t="s">
        <v>1731</v>
      </c>
      <c r="D387" s="167" t="s">
        <v>1732</v>
      </c>
      <c r="E387" s="148" t="s">
        <v>1733</v>
      </c>
      <c r="F387" s="149" t="s">
        <v>38</v>
      </c>
      <c r="G387" s="149" t="s">
        <v>1427</v>
      </c>
      <c r="H387" s="150" t="s">
        <v>161</v>
      </c>
      <c r="I387" s="150" t="s">
        <v>161</v>
      </c>
      <c r="J387" s="150" t="s">
        <v>161</v>
      </c>
      <c r="K387" s="151">
        <v>8.5</v>
      </c>
      <c r="L387" s="149">
        <v>112</v>
      </c>
      <c r="M387" s="149">
        <v>120</v>
      </c>
      <c r="N387" s="152">
        <v>3.01</v>
      </c>
      <c r="O387" s="149" t="s">
        <v>40</v>
      </c>
      <c r="P387" s="176" t="s">
        <v>1725</v>
      </c>
      <c r="Q387" s="85" t="str">
        <f>MID(G387,4,1)</f>
        <v>H</v>
      </c>
      <c r="R387" s="91" t="s">
        <v>414</v>
      </c>
      <c r="S387" s="89" t="s">
        <v>415</v>
      </c>
      <c r="T387" s="174" t="s">
        <v>1017</v>
      </c>
      <c r="U387" s="86" t="e">
        <f>VLOOKUP(B387,'[1]CT1'!$B$4:$B$93,1,FALSE)</f>
        <v>#N/A</v>
      </c>
      <c r="V387" s="168"/>
      <c r="W387" s="88"/>
      <c r="X387" s="172" t="s">
        <v>1701</v>
      </c>
      <c r="Y387" s="87" t="str">
        <f>VLOOKUP(B387,'[2]Đơn T10'!$C$7:$C$620,1,FALSE)</f>
        <v>17D180342</v>
      </c>
    </row>
    <row r="388" spans="1:25" s="87" customFormat="1" ht="25.5" customHeight="1">
      <c r="A388" s="77">
        <f>IF(B388&lt;&gt;" ",SUBTOTAL(103,B$7:$B388))</f>
        <v>382</v>
      </c>
      <c r="B388" s="149" t="s">
        <v>1431</v>
      </c>
      <c r="C388" s="166" t="s">
        <v>53</v>
      </c>
      <c r="D388" s="167" t="s">
        <v>1432</v>
      </c>
      <c r="E388" s="148" t="s">
        <v>1433</v>
      </c>
      <c r="F388" s="149" t="s">
        <v>38</v>
      </c>
      <c r="G388" s="149" t="s">
        <v>1434</v>
      </c>
      <c r="H388" s="150" t="s">
        <v>161</v>
      </c>
      <c r="I388" s="150" t="s">
        <v>161</v>
      </c>
      <c r="J388" s="150" t="s">
        <v>161</v>
      </c>
      <c r="K388" s="151">
        <v>9</v>
      </c>
      <c r="L388" s="149">
        <v>112</v>
      </c>
      <c r="M388" s="149">
        <v>120</v>
      </c>
      <c r="N388" s="152">
        <v>3.23</v>
      </c>
      <c r="O388" s="149" t="s">
        <v>66</v>
      </c>
      <c r="P388" s="176" t="s">
        <v>1022</v>
      </c>
      <c r="Q388" s="85" t="str">
        <f t="shared" si="4"/>
        <v>I</v>
      </c>
      <c r="R388" s="86" t="s">
        <v>416</v>
      </c>
      <c r="S388" s="89" t="s">
        <v>417</v>
      </c>
      <c r="T388" s="174" t="s">
        <v>1694</v>
      </c>
      <c r="U388" s="86" t="e">
        <f>VLOOKUP(B388,'[1]CT1'!$B$4:$B$93,1,FALSE)</f>
        <v>#N/A</v>
      </c>
      <c r="V388" s="168"/>
      <c r="W388" s="88"/>
      <c r="X388" s="172" t="s">
        <v>1701</v>
      </c>
      <c r="Y388" s="87" t="str">
        <f>VLOOKUP(B388,'[2]Đơn T10'!$C$7:$C$620,1,FALSE)</f>
        <v>17D140005</v>
      </c>
    </row>
    <row r="389" spans="1:25" s="87" customFormat="1" ht="25.5" customHeight="1">
      <c r="A389" s="77">
        <f>IF(B389&lt;&gt;" ",SUBTOTAL(103,B$7:$B389))</f>
        <v>383</v>
      </c>
      <c r="B389" s="149" t="s">
        <v>1435</v>
      </c>
      <c r="C389" s="166" t="s">
        <v>452</v>
      </c>
      <c r="D389" s="167" t="s">
        <v>1436</v>
      </c>
      <c r="E389" s="148" t="s">
        <v>1262</v>
      </c>
      <c r="F389" s="149" t="s">
        <v>72</v>
      </c>
      <c r="G389" s="149" t="s">
        <v>1434</v>
      </c>
      <c r="H389" s="150" t="s">
        <v>161</v>
      </c>
      <c r="I389" s="150" t="s">
        <v>161</v>
      </c>
      <c r="J389" s="150" t="s">
        <v>161</v>
      </c>
      <c r="K389" s="151">
        <v>7.8</v>
      </c>
      <c r="L389" s="149">
        <v>112</v>
      </c>
      <c r="M389" s="149">
        <v>120</v>
      </c>
      <c r="N389" s="152">
        <v>2.98</v>
      </c>
      <c r="O389" s="149" t="s">
        <v>40</v>
      </c>
      <c r="P389" s="176" t="s">
        <v>1022</v>
      </c>
      <c r="Q389" s="85" t="str">
        <f t="shared" si="4"/>
        <v>I</v>
      </c>
      <c r="R389" s="86" t="s">
        <v>416</v>
      </c>
      <c r="S389" s="89" t="s">
        <v>417</v>
      </c>
      <c r="T389" s="174" t="s">
        <v>1694</v>
      </c>
      <c r="U389" s="86" t="e">
        <f>VLOOKUP(B389,'[1]CT1'!$B$4:$B$93,1,FALSE)</f>
        <v>#N/A</v>
      </c>
      <c r="V389" s="168"/>
      <c r="W389" s="88"/>
      <c r="X389" s="172">
        <v>0</v>
      </c>
      <c r="Y389" s="87" t="str">
        <f>VLOOKUP(B389,'[2]Đơn T10'!$C$7:$C$620,1,FALSE)</f>
        <v>17D140006</v>
      </c>
    </row>
    <row r="390" spans="1:25" s="87" customFormat="1" ht="25.5" customHeight="1">
      <c r="A390" s="77">
        <f>IF(B390&lt;&gt;" ",SUBTOTAL(103,B$7:$B390))</f>
        <v>384</v>
      </c>
      <c r="B390" s="149" t="s">
        <v>1437</v>
      </c>
      <c r="C390" s="166" t="s">
        <v>53</v>
      </c>
      <c r="D390" s="167" t="s">
        <v>179</v>
      </c>
      <c r="E390" s="148" t="s">
        <v>1438</v>
      </c>
      <c r="F390" s="149" t="s">
        <v>38</v>
      </c>
      <c r="G390" s="149" t="s">
        <v>1434</v>
      </c>
      <c r="H390" s="150" t="s">
        <v>161</v>
      </c>
      <c r="I390" s="150" t="s">
        <v>161</v>
      </c>
      <c r="J390" s="150" t="s">
        <v>161</v>
      </c>
      <c r="K390" s="151">
        <v>8.5</v>
      </c>
      <c r="L390" s="149">
        <v>112</v>
      </c>
      <c r="M390" s="149">
        <v>120</v>
      </c>
      <c r="N390" s="152">
        <v>3.57</v>
      </c>
      <c r="O390" s="149" t="s">
        <v>66</v>
      </c>
      <c r="P390" s="176" t="s">
        <v>1022</v>
      </c>
      <c r="Q390" s="85" t="str">
        <f t="shared" si="4"/>
        <v>I</v>
      </c>
      <c r="R390" s="86" t="s">
        <v>416</v>
      </c>
      <c r="S390" s="89" t="s">
        <v>417</v>
      </c>
      <c r="T390" s="174" t="s">
        <v>1694</v>
      </c>
      <c r="U390" s="86" t="e">
        <f>VLOOKUP(B390,'[1]CT1'!$B$4:$B$93,1,FALSE)</f>
        <v>#N/A</v>
      </c>
      <c r="V390" s="168"/>
      <c r="W390" s="88"/>
      <c r="X390" s="172" t="s">
        <v>1701</v>
      </c>
      <c r="Y390" s="87" t="str">
        <f>VLOOKUP(B390,'[2]Đơn T10'!$C$7:$C$620,1,FALSE)</f>
        <v>17D140013</v>
      </c>
    </row>
    <row r="391" spans="1:25" s="87" customFormat="1" ht="25.5" customHeight="1">
      <c r="A391" s="77">
        <f>IF(B391&lt;&gt;" ",SUBTOTAL(103,B$7:$B391))</f>
        <v>385</v>
      </c>
      <c r="B391" s="149" t="s">
        <v>1439</v>
      </c>
      <c r="C391" s="166" t="s">
        <v>544</v>
      </c>
      <c r="D391" s="167" t="s">
        <v>301</v>
      </c>
      <c r="E391" s="148" t="s">
        <v>1440</v>
      </c>
      <c r="F391" s="149" t="s">
        <v>38</v>
      </c>
      <c r="G391" s="149" t="s">
        <v>1434</v>
      </c>
      <c r="H391" s="150" t="s">
        <v>161</v>
      </c>
      <c r="I391" s="150" t="s">
        <v>161</v>
      </c>
      <c r="J391" s="150" t="s">
        <v>161</v>
      </c>
      <c r="K391" s="151">
        <v>8.8</v>
      </c>
      <c r="L391" s="149">
        <v>112</v>
      </c>
      <c r="M391" s="149">
        <v>120</v>
      </c>
      <c r="N391" s="152">
        <v>3.15</v>
      </c>
      <c r="O391" s="149" t="s">
        <v>40</v>
      </c>
      <c r="P391" s="176" t="s">
        <v>1022</v>
      </c>
      <c r="Q391" s="85" t="str">
        <f t="shared" si="4"/>
        <v>I</v>
      </c>
      <c r="R391" s="86" t="s">
        <v>416</v>
      </c>
      <c r="S391" s="89" t="s">
        <v>417</v>
      </c>
      <c r="T391" s="174" t="s">
        <v>1694</v>
      </c>
      <c r="U391" s="86" t="e">
        <f>VLOOKUP(B391,'[1]CT1'!$B$4:$B$93,1,FALSE)</f>
        <v>#N/A</v>
      </c>
      <c r="V391" s="168"/>
      <c r="W391" s="88"/>
      <c r="X391" s="172" t="s">
        <v>1701</v>
      </c>
      <c r="Y391" s="87" t="str">
        <f>VLOOKUP(B391,'[2]Đơn T10'!$C$7:$C$620,1,FALSE)</f>
        <v>17D140017</v>
      </c>
    </row>
    <row r="392" spans="1:25" s="87" customFormat="1" ht="25.5" customHeight="1">
      <c r="A392" s="77">
        <f>IF(B392&lt;&gt;" ",SUBTOTAL(103,B$7:$B392))</f>
        <v>386</v>
      </c>
      <c r="B392" s="149" t="s">
        <v>1441</v>
      </c>
      <c r="C392" s="166" t="s">
        <v>53</v>
      </c>
      <c r="D392" s="167" t="s">
        <v>1442</v>
      </c>
      <c r="E392" s="148" t="s">
        <v>1443</v>
      </c>
      <c r="F392" s="149" t="s">
        <v>38</v>
      </c>
      <c r="G392" s="149" t="s">
        <v>1434</v>
      </c>
      <c r="H392" s="150" t="s">
        <v>161</v>
      </c>
      <c r="I392" s="150" t="s">
        <v>161</v>
      </c>
      <c r="J392" s="150" t="s">
        <v>161</v>
      </c>
      <c r="K392" s="151">
        <v>8.6</v>
      </c>
      <c r="L392" s="149">
        <v>112</v>
      </c>
      <c r="M392" s="149">
        <v>120</v>
      </c>
      <c r="N392" s="152">
        <v>3.33</v>
      </c>
      <c r="O392" s="149" t="s">
        <v>66</v>
      </c>
      <c r="P392" s="176" t="s">
        <v>1022</v>
      </c>
      <c r="Q392" s="85" t="str">
        <f t="shared" si="4"/>
        <v>I</v>
      </c>
      <c r="R392" s="86" t="s">
        <v>416</v>
      </c>
      <c r="S392" s="89" t="s">
        <v>417</v>
      </c>
      <c r="T392" s="174" t="s">
        <v>1694</v>
      </c>
      <c r="U392" s="86" t="e">
        <f>VLOOKUP(B392,'[1]CT1'!$B$4:$B$93,1,FALSE)</f>
        <v>#N/A</v>
      </c>
      <c r="V392" s="168"/>
      <c r="W392" s="88"/>
      <c r="X392" s="172" t="s">
        <v>1701</v>
      </c>
      <c r="Y392" s="87" t="str">
        <f>VLOOKUP(B392,'[2]Đơn T10'!$C$7:$C$620,1,FALSE)</f>
        <v>17D140018</v>
      </c>
    </row>
    <row r="393" spans="1:25" s="87" customFormat="1" ht="25.5" customHeight="1">
      <c r="A393" s="77">
        <f>IF(B393&lt;&gt;" ",SUBTOTAL(103,B$7:$B393))</f>
        <v>387</v>
      </c>
      <c r="B393" s="149" t="s">
        <v>1444</v>
      </c>
      <c r="C393" s="166" t="s">
        <v>498</v>
      </c>
      <c r="D393" s="167" t="s">
        <v>331</v>
      </c>
      <c r="E393" s="148" t="s">
        <v>1445</v>
      </c>
      <c r="F393" s="149" t="s">
        <v>72</v>
      </c>
      <c r="G393" s="149" t="s">
        <v>1434</v>
      </c>
      <c r="H393" s="150" t="s">
        <v>161</v>
      </c>
      <c r="I393" s="150" t="s">
        <v>161</v>
      </c>
      <c r="J393" s="150" t="s">
        <v>161</v>
      </c>
      <c r="K393" s="151">
        <v>8.5</v>
      </c>
      <c r="L393" s="149">
        <v>112</v>
      </c>
      <c r="M393" s="149">
        <v>120</v>
      </c>
      <c r="N393" s="152">
        <v>3.25</v>
      </c>
      <c r="O393" s="149" t="s">
        <v>66</v>
      </c>
      <c r="P393" s="176" t="s">
        <v>1022</v>
      </c>
      <c r="Q393" s="85" t="str">
        <f t="shared" si="4"/>
        <v>I</v>
      </c>
      <c r="R393" s="86" t="s">
        <v>416</v>
      </c>
      <c r="S393" s="89" t="s">
        <v>417</v>
      </c>
      <c r="T393" s="174" t="s">
        <v>1694</v>
      </c>
      <c r="U393" s="86" t="e">
        <f>VLOOKUP(B393,'[1]CT1'!$B$4:$B$93,1,FALSE)</f>
        <v>#N/A</v>
      </c>
      <c r="V393" s="168"/>
      <c r="W393" s="88"/>
      <c r="X393" s="172" t="s">
        <v>1701</v>
      </c>
      <c r="Y393" s="87" t="str">
        <f>VLOOKUP(B393,'[2]Đơn T10'!$C$7:$C$620,1,FALSE)</f>
        <v>17D140041</v>
      </c>
    </row>
    <row r="394" spans="1:25" s="87" customFormat="1" ht="25.5" customHeight="1">
      <c r="A394" s="77">
        <f>IF(B394&lt;&gt;" ",SUBTOTAL(103,B$7:$B394))</f>
        <v>388</v>
      </c>
      <c r="B394" s="149" t="s">
        <v>1446</v>
      </c>
      <c r="C394" s="166" t="s">
        <v>1447</v>
      </c>
      <c r="D394" s="167" t="s">
        <v>267</v>
      </c>
      <c r="E394" s="148" t="s">
        <v>1448</v>
      </c>
      <c r="F394" s="149" t="s">
        <v>38</v>
      </c>
      <c r="G394" s="149" t="s">
        <v>1434</v>
      </c>
      <c r="H394" s="150" t="s">
        <v>161</v>
      </c>
      <c r="I394" s="150" t="s">
        <v>161</v>
      </c>
      <c r="J394" s="150" t="s">
        <v>161</v>
      </c>
      <c r="K394" s="151">
        <v>8.6</v>
      </c>
      <c r="L394" s="149">
        <v>112</v>
      </c>
      <c r="M394" s="149">
        <v>120</v>
      </c>
      <c r="N394" s="152">
        <v>3.34</v>
      </c>
      <c r="O394" s="149" t="s">
        <v>66</v>
      </c>
      <c r="P394" s="176" t="s">
        <v>1022</v>
      </c>
      <c r="Q394" s="85" t="str">
        <f t="shared" si="4"/>
        <v>I</v>
      </c>
      <c r="R394" s="86" t="s">
        <v>416</v>
      </c>
      <c r="S394" s="89" t="s">
        <v>417</v>
      </c>
      <c r="T394" s="174" t="s">
        <v>1694</v>
      </c>
      <c r="U394" s="86" t="e">
        <f>VLOOKUP(B394,'[1]CT1'!$B$4:$B$93,1,FALSE)</f>
        <v>#N/A</v>
      </c>
      <c r="V394" s="168"/>
      <c r="W394" s="88"/>
      <c r="X394" s="172" t="s">
        <v>1703</v>
      </c>
      <c r="Y394" s="87" t="str">
        <f>VLOOKUP(B394,'[2]Đơn T10'!$C$7:$C$620,1,FALSE)</f>
        <v>17D140044</v>
      </c>
    </row>
    <row r="395" spans="1:25" s="87" customFormat="1" ht="25.5" customHeight="1">
      <c r="A395" s="77">
        <f>IF(B395&lt;&gt;" ",SUBTOTAL(103,B$7:$B395))</f>
        <v>389</v>
      </c>
      <c r="B395" s="149" t="s">
        <v>1449</v>
      </c>
      <c r="C395" s="166" t="s">
        <v>1450</v>
      </c>
      <c r="D395" s="167" t="s">
        <v>381</v>
      </c>
      <c r="E395" s="148" t="s">
        <v>1451</v>
      </c>
      <c r="F395" s="149" t="s">
        <v>72</v>
      </c>
      <c r="G395" s="149" t="s">
        <v>1452</v>
      </c>
      <c r="H395" s="150" t="s">
        <v>161</v>
      </c>
      <c r="I395" s="150" t="s">
        <v>161</v>
      </c>
      <c r="J395" s="150" t="s">
        <v>161</v>
      </c>
      <c r="K395" s="151">
        <v>8.5</v>
      </c>
      <c r="L395" s="149">
        <v>112</v>
      </c>
      <c r="M395" s="149">
        <v>120</v>
      </c>
      <c r="N395" s="152">
        <v>3.23</v>
      </c>
      <c r="O395" s="149" t="s">
        <v>66</v>
      </c>
      <c r="P395" s="176" t="s">
        <v>1022</v>
      </c>
      <c r="Q395" s="85" t="str">
        <f t="shared" si="4"/>
        <v>I</v>
      </c>
      <c r="R395" s="86" t="s">
        <v>416</v>
      </c>
      <c r="S395" s="89" t="s">
        <v>417</v>
      </c>
      <c r="T395" s="174" t="s">
        <v>1694</v>
      </c>
      <c r="U395" s="86" t="e">
        <f>VLOOKUP(B395,'[1]CT1'!$B$4:$B$93,1,FALSE)</f>
        <v>#N/A</v>
      </c>
      <c r="V395" s="168"/>
      <c r="W395" s="88"/>
      <c r="X395" s="172">
        <v>0</v>
      </c>
      <c r="Y395" s="87" t="str">
        <f>VLOOKUP(B395,'[2]Đơn T10'!$C$7:$C$620,1,FALSE)</f>
        <v>17D140079</v>
      </c>
    </row>
    <row r="396" spans="1:25" s="87" customFormat="1" ht="25.5" customHeight="1">
      <c r="A396" s="77">
        <f>IF(B396&lt;&gt;" ",SUBTOTAL(103,B$7:$B396))</f>
        <v>390</v>
      </c>
      <c r="B396" s="149" t="s">
        <v>1453</v>
      </c>
      <c r="C396" s="166" t="s">
        <v>1252</v>
      </c>
      <c r="D396" s="167" t="s">
        <v>120</v>
      </c>
      <c r="E396" s="148" t="s">
        <v>1454</v>
      </c>
      <c r="F396" s="149" t="s">
        <v>38</v>
      </c>
      <c r="G396" s="149" t="s">
        <v>1452</v>
      </c>
      <c r="H396" s="150" t="s">
        <v>161</v>
      </c>
      <c r="I396" s="150" t="s">
        <v>161</v>
      </c>
      <c r="J396" s="150" t="s">
        <v>161</v>
      </c>
      <c r="K396" s="151">
        <v>8.6</v>
      </c>
      <c r="L396" s="149">
        <v>112</v>
      </c>
      <c r="M396" s="149">
        <v>120</v>
      </c>
      <c r="N396" s="152">
        <v>3.39</v>
      </c>
      <c r="O396" s="149" t="s">
        <v>66</v>
      </c>
      <c r="P396" s="176" t="s">
        <v>1022</v>
      </c>
      <c r="Q396" s="85" t="str">
        <f t="shared" si="4"/>
        <v>I</v>
      </c>
      <c r="R396" s="86" t="s">
        <v>416</v>
      </c>
      <c r="S396" s="89" t="s">
        <v>417</v>
      </c>
      <c r="T396" s="174" t="s">
        <v>1694</v>
      </c>
      <c r="U396" s="86" t="e">
        <f>VLOOKUP(B396,'[1]CT1'!$B$4:$B$93,1,FALSE)</f>
        <v>#N/A</v>
      </c>
      <c r="V396" s="168"/>
      <c r="W396" s="88"/>
      <c r="X396" s="172" t="s">
        <v>1701</v>
      </c>
      <c r="Y396" s="87" t="str">
        <f>VLOOKUP(B396,'[2]Đơn T10'!$C$7:$C$620,1,FALSE)</f>
        <v>17D140092</v>
      </c>
    </row>
    <row r="397" spans="1:25" s="87" customFormat="1" ht="25.5" customHeight="1">
      <c r="A397" s="77">
        <f>IF(B397&lt;&gt;" ",SUBTOTAL(103,B$7:$B397))</f>
        <v>391</v>
      </c>
      <c r="B397" s="149" t="s">
        <v>1455</v>
      </c>
      <c r="C397" s="166" t="s">
        <v>1244</v>
      </c>
      <c r="D397" s="167" t="s">
        <v>1230</v>
      </c>
      <c r="E397" s="148" t="s">
        <v>1456</v>
      </c>
      <c r="F397" s="149" t="s">
        <v>72</v>
      </c>
      <c r="G397" s="149" t="s">
        <v>1452</v>
      </c>
      <c r="H397" s="150" t="s">
        <v>161</v>
      </c>
      <c r="I397" s="150" t="s">
        <v>161</v>
      </c>
      <c r="J397" s="150" t="s">
        <v>161</v>
      </c>
      <c r="K397" s="151">
        <v>8.6</v>
      </c>
      <c r="L397" s="149">
        <v>112</v>
      </c>
      <c r="M397" s="149">
        <v>120</v>
      </c>
      <c r="N397" s="152">
        <v>2.7</v>
      </c>
      <c r="O397" s="149" t="s">
        <v>40</v>
      </c>
      <c r="P397" s="176" t="s">
        <v>1022</v>
      </c>
      <c r="Q397" s="85" t="str">
        <f t="shared" si="4"/>
        <v>I</v>
      </c>
      <c r="R397" s="86" t="s">
        <v>416</v>
      </c>
      <c r="S397" s="89" t="s">
        <v>417</v>
      </c>
      <c r="T397" s="174" t="s">
        <v>1694</v>
      </c>
      <c r="U397" s="86" t="e">
        <f>VLOOKUP(B397,'[1]CT1'!$B$4:$B$93,1,FALSE)</f>
        <v>#N/A</v>
      </c>
      <c r="V397" s="168"/>
      <c r="W397" s="88"/>
      <c r="X397" s="172" t="s">
        <v>1701</v>
      </c>
      <c r="Y397" s="87" t="str">
        <f>VLOOKUP(B397,'[2]Đơn T10'!$C$7:$C$620,1,FALSE)</f>
        <v>17D140115</v>
      </c>
    </row>
    <row r="398" spans="1:25" s="87" customFormat="1" ht="25.5" customHeight="1">
      <c r="A398" s="77">
        <f>IF(B398&lt;&gt;" ",SUBTOTAL(103,B$7:$B398))</f>
        <v>392</v>
      </c>
      <c r="B398" s="149" t="s">
        <v>1457</v>
      </c>
      <c r="C398" s="166" t="s">
        <v>943</v>
      </c>
      <c r="D398" s="167" t="s">
        <v>106</v>
      </c>
      <c r="E398" s="148" t="s">
        <v>1443</v>
      </c>
      <c r="F398" s="149" t="s">
        <v>38</v>
      </c>
      <c r="G398" s="149" t="s">
        <v>1458</v>
      </c>
      <c r="H398" s="150" t="s">
        <v>161</v>
      </c>
      <c r="I398" s="150" t="s">
        <v>161</v>
      </c>
      <c r="J398" s="150" t="s">
        <v>161</v>
      </c>
      <c r="K398" s="151">
        <v>8.6</v>
      </c>
      <c r="L398" s="149">
        <v>112</v>
      </c>
      <c r="M398" s="149">
        <v>120</v>
      </c>
      <c r="N398" s="152">
        <v>3.13</v>
      </c>
      <c r="O398" s="149" t="s">
        <v>40</v>
      </c>
      <c r="P398" s="176" t="s">
        <v>1022</v>
      </c>
      <c r="Q398" s="85" t="str">
        <f t="shared" si="4"/>
        <v>I</v>
      </c>
      <c r="R398" s="86" t="s">
        <v>416</v>
      </c>
      <c r="S398" s="89" t="s">
        <v>417</v>
      </c>
      <c r="T398" s="174" t="s">
        <v>1694</v>
      </c>
      <c r="U398" s="86" t="e">
        <f>VLOOKUP(B398,'[1]CT1'!$B$4:$B$93,1,FALSE)</f>
        <v>#N/A</v>
      </c>
      <c r="V398" s="168"/>
      <c r="W398" s="88"/>
      <c r="X398" s="172" t="s">
        <v>1701</v>
      </c>
      <c r="Y398" s="87" t="str">
        <f>VLOOKUP(B398,'[2]Đơn T10'!$C$7:$C$620,1,FALSE)</f>
        <v>17D140141</v>
      </c>
    </row>
    <row r="399" spans="1:25" s="87" customFormat="1" ht="25.5" customHeight="1">
      <c r="A399" s="77">
        <f>IF(B399&lt;&gt;" ",SUBTOTAL(103,B$7:$B399))</f>
        <v>393</v>
      </c>
      <c r="B399" s="149" t="s">
        <v>1459</v>
      </c>
      <c r="C399" s="166" t="s">
        <v>1317</v>
      </c>
      <c r="D399" s="167" t="s">
        <v>381</v>
      </c>
      <c r="E399" s="148" t="s">
        <v>1030</v>
      </c>
      <c r="F399" s="149" t="s">
        <v>72</v>
      </c>
      <c r="G399" s="149" t="s">
        <v>1458</v>
      </c>
      <c r="H399" s="150" t="s">
        <v>161</v>
      </c>
      <c r="I399" s="150" t="s">
        <v>161</v>
      </c>
      <c r="J399" s="150" t="s">
        <v>161</v>
      </c>
      <c r="K399" s="151">
        <v>8.5</v>
      </c>
      <c r="L399" s="149">
        <v>112</v>
      </c>
      <c r="M399" s="149">
        <v>120</v>
      </c>
      <c r="N399" s="152">
        <v>2.89</v>
      </c>
      <c r="O399" s="149" t="s">
        <v>40</v>
      </c>
      <c r="P399" s="176" t="s">
        <v>1022</v>
      </c>
      <c r="Q399" s="85" t="str">
        <f t="shared" si="4"/>
        <v>I</v>
      </c>
      <c r="R399" s="86" t="s">
        <v>416</v>
      </c>
      <c r="S399" s="89" t="s">
        <v>417</v>
      </c>
      <c r="T399" s="174" t="s">
        <v>1694</v>
      </c>
      <c r="U399" s="86" t="e">
        <f>VLOOKUP(B399,'[1]CT1'!$B$4:$B$93,1,FALSE)</f>
        <v>#N/A</v>
      </c>
      <c r="V399" s="168"/>
      <c r="W399" s="88"/>
      <c r="X399" s="172" t="s">
        <v>1701</v>
      </c>
      <c r="Y399" s="87" t="str">
        <f>VLOOKUP(B399,'[2]Đơn T10'!$C$7:$C$620,1,FALSE)</f>
        <v>17D140149</v>
      </c>
    </row>
    <row r="400" spans="1:25" s="87" customFormat="1" ht="25.5" customHeight="1">
      <c r="A400" s="77">
        <f>IF(B400&lt;&gt;" ",SUBTOTAL(103,B$7:$B400))</f>
        <v>394</v>
      </c>
      <c r="B400" s="149" t="s">
        <v>1460</v>
      </c>
      <c r="C400" s="166" t="s">
        <v>233</v>
      </c>
      <c r="D400" s="167" t="s">
        <v>311</v>
      </c>
      <c r="E400" s="148" t="s">
        <v>1430</v>
      </c>
      <c r="F400" s="149" t="s">
        <v>38</v>
      </c>
      <c r="G400" s="149" t="s">
        <v>1458</v>
      </c>
      <c r="H400" s="150" t="s">
        <v>161</v>
      </c>
      <c r="I400" s="150" t="s">
        <v>161</v>
      </c>
      <c r="J400" s="150" t="s">
        <v>161</v>
      </c>
      <c r="K400" s="151">
        <v>8.6</v>
      </c>
      <c r="L400" s="149">
        <v>112</v>
      </c>
      <c r="M400" s="149">
        <v>120</v>
      </c>
      <c r="N400" s="152">
        <v>3.2</v>
      </c>
      <c r="O400" s="149" t="s">
        <v>66</v>
      </c>
      <c r="P400" s="176" t="s">
        <v>1022</v>
      </c>
      <c r="Q400" s="85" t="str">
        <f t="shared" si="4"/>
        <v>I</v>
      </c>
      <c r="R400" s="86" t="s">
        <v>416</v>
      </c>
      <c r="S400" s="89" t="s">
        <v>417</v>
      </c>
      <c r="T400" s="174" t="s">
        <v>1694</v>
      </c>
      <c r="U400" s="86" t="e">
        <f>VLOOKUP(B400,'[1]CT1'!$B$4:$B$93,1,FALSE)</f>
        <v>#N/A</v>
      </c>
      <c r="V400" s="168"/>
      <c r="W400" s="88"/>
      <c r="X400" s="172" t="s">
        <v>1701</v>
      </c>
      <c r="Y400" s="87" t="str">
        <f>VLOOKUP(B400,'[2]Đơn T10'!$C$7:$C$620,1,FALSE)</f>
        <v>17D140150</v>
      </c>
    </row>
    <row r="401" spans="1:25" s="87" customFormat="1" ht="25.5" customHeight="1">
      <c r="A401" s="77">
        <f>IF(B401&lt;&gt;" ",SUBTOTAL(103,B$7:$B401))</f>
        <v>395</v>
      </c>
      <c r="B401" s="149" t="s">
        <v>1461</v>
      </c>
      <c r="C401" s="166" t="s">
        <v>943</v>
      </c>
      <c r="D401" s="167" t="s">
        <v>195</v>
      </c>
      <c r="E401" s="148" t="s">
        <v>1462</v>
      </c>
      <c r="F401" s="149" t="s">
        <v>38</v>
      </c>
      <c r="G401" s="149" t="s">
        <v>1458</v>
      </c>
      <c r="H401" s="150" t="s">
        <v>161</v>
      </c>
      <c r="I401" s="150" t="s">
        <v>161</v>
      </c>
      <c r="J401" s="150" t="s">
        <v>161</v>
      </c>
      <c r="K401" s="151">
        <v>8.8</v>
      </c>
      <c r="L401" s="149">
        <v>112</v>
      </c>
      <c r="M401" s="149">
        <v>120</v>
      </c>
      <c r="N401" s="152">
        <v>2.81</v>
      </c>
      <c r="O401" s="149" t="s">
        <v>40</v>
      </c>
      <c r="P401" s="176" t="s">
        <v>1022</v>
      </c>
      <c r="Q401" s="85" t="str">
        <f t="shared" si="4"/>
        <v>I</v>
      </c>
      <c r="R401" s="86" t="s">
        <v>416</v>
      </c>
      <c r="S401" s="89" t="s">
        <v>417</v>
      </c>
      <c r="T401" s="174" t="s">
        <v>1694</v>
      </c>
      <c r="U401" s="86" t="e">
        <f>VLOOKUP(B401,'[1]CT1'!$B$4:$B$93,1,FALSE)</f>
        <v>#N/A</v>
      </c>
      <c r="V401" s="168"/>
      <c r="W401" s="88"/>
      <c r="X401" s="172" t="s">
        <v>1701</v>
      </c>
      <c r="Y401" s="87" t="str">
        <f>VLOOKUP(B401,'[2]Đơn T10'!$C$7:$C$620,1,FALSE)</f>
        <v>17D140165</v>
      </c>
    </row>
    <row r="402" spans="1:25" s="87" customFormat="1" ht="25.5" customHeight="1">
      <c r="A402" s="77">
        <f>IF(B402&lt;&gt;" ",SUBTOTAL(103,B$7:$B402))</f>
        <v>396</v>
      </c>
      <c r="B402" s="149" t="s">
        <v>1463</v>
      </c>
      <c r="C402" s="166" t="s">
        <v>1464</v>
      </c>
      <c r="D402" s="167" t="s">
        <v>363</v>
      </c>
      <c r="E402" s="148" t="s">
        <v>1465</v>
      </c>
      <c r="F402" s="149" t="s">
        <v>72</v>
      </c>
      <c r="G402" s="149" t="s">
        <v>1458</v>
      </c>
      <c r="H402" s="150" t="s">
        <v>161</v>
      </c>
      <c r="I402" s="150" t="s">
        <v>161</v>
      </c>
      <c r="J402" s="150" t="s">
        <v>161</v>
      </c>
      <c r="K402" s="151">
        <v>8.8</v>
      </c>
      <c r="L402" s="149">
        <v>112</v>
      </c>
      <c r="M402" s="149">
        <v>120</v>
      </c>
      <c r="N402" s="152">
        <v>3.23</v>
      </c>
      <c r="O402" s="149" t="s">
        <v>66</v>
      </c>
      <c r="P402" s="176" t="s">
        <v>1022</v>
      </c>
      <c r="Q402" s="85" t="str">
        <f t="shared" si="4"/>
        <v>I</v>
      </c>
      <c r="R402" s="86" t="s">
        <v>416</v>
      </c>
      <c r="S402" s="89" t="s">
        <v>417</v>
      </c>
      <c r="T402" s="174" t="s">
        <v>1694</v>
      </c>
      <c r="U402" s="86" t="e">
        <f>VLOOKUP(B402,'[1]CT1'!$B$4:$B$93,1,FALSE)</f>
        <v>#N/A</v>
      </c>
      <c r="V402" s="168"/>
      <c r="W402" s="88"/>
      <c r="X402" s="172" t="s">
        <v>1701</v>
      </c>
      <c r="Y402" s="87" t="str">
        <f>VLOOKUP(B402,'[2]Đơn T10'!$C$7:$C$620,1,FALSE)</f>
        <v>17D140173</v>
      </c>
    </row>
    <row r="403" spans="1:25" s="87" customFormat="1" ht="25.5" customHeight="1">
      <c r="A403" s="77">
        <f>IF(B403&lt;&gt;" ",SUBTOTAL(103,B$7:$B403))</f>
        <v>397</v>
      </c>
      <c r="B403" s="149" t="s">
        <v>1466</v>
      </c>
      <c r="C403" s="166" t="s">
        <v>1467</v>
      </c>
      <c r="D403" s="167" t="s">
        <v>1468</v>
      </c>
      <c r="E403" s="148" t="s">
        <v>1118</v>
      </c>
      <c r="F403" s="149" t="s">
        <v>72</v>
      </c>
      <c r="G403" s="149" t="s">
        <v>1458</v>
      </c>
      <c r="H403" s="150" t="s">
        <v>161</v>
      </c>
      <c r="I403" s="150" t="s">
        <v>161</v>
      </c>
      <c r="J403" s="150" t="s">
        <v>161</v>
      </c>
      <c r="K403" s="151">
        <v>8.4</v>
      </c>
      <c r="L403" s="149">
        <v>112</v>
      </c>
      <c r="M403" s="149">
        <v>120</v>
      </c>
      <c r="N403" s="152">
        <v>2.66</v>
      </c>
      <c r="O403" s="149" t="s">
        <v>40</v>
      </c>
      <c r="P403" s="176" t="s">
        <v>1022</v>
      </c>
      <c r="Q403" s="85" t="str">
        <f t="shared" si="4"/>
        <v>I</v>
      </c>
      <c r="R403" s="86" t="s">
        <v>416</v>
      </c>
      <c r="S403" s="89" t="s">
        <v>417</v>
      </c>
      <c r="T403" s="174" t="s">
        <v>1694</v>
      </c>
      <c r="U403" s="86" t="e">
        <f>VLOOKUP(B403,'[1]CT1'!$B$4:$B$93,1,FALSE)</f>
        <v>#N/A</v>
      </c>
      <c r="V403" s="168"/>
      <c r="W403" s="88"/>
      <c r="X403" s="172" t="s">
        <v>1701</v>
      </c>
      <c r="Y403" s="87" t="str">
        <f>VLOOKUP(B403,'[2]Đơn T10'!$C$7:$C$620,1,FALSE)</f>
        <v>17D140177</v>
      </c>
    </row>
    <row r="404" spans="1:25" s="87" customFormat="1" ht="25.5" customHeight="1">
      <c r="A404" s="77">
        <f>IF(B404&lt;&gt;" ",SUBTOTAL(103,B$7:$B404))</f>
        <v>398</v>
      </c>
      <c r="B404" s="149" t="s">
        <v>1469</v>
      </c>
      <c r="C404" s="166" t="s">
        <v>233</v>
      </c>
      <c r="D404" s="167" t="s">
        <v>311</v>
      </c>
      <c r="E404" s="148" t="s">
        <v>1176</v>
      </c>
      <c r="F404" s="149" t="s">
        <v>38</v>
      </c>
      <c r="G404" s="149" t="s">
        <v>1470</v>
      </c>
      <c r="H404" s="150" t="s">
        <v>161</v>
      </c>
      <c r="I404" s="150" t="s">
        <v>161</v>
      </c>
      <c r="J404" s="150" t="s">
        <v>161</v>
      </c>
      <c r="K404" s="151">
        <v>8.2</v>
      </c>
      <c r="L404" s="149">
        <v>112</v>
      </c>
      <c r="M404" s="149">
        <v>120</v>
      </c>
      <c r="N404" s="152">
        <v>3.08</v>
      </c>
      <c r="O404" s="149" t="s">
        <v>40</v>
      </c>
      <c r="P404" s="176" t="s">
        <v>1022</v>
      </c>
      <c r="Q404" s="85" t="str">
        <f t="shared" si="4"/>
        <v>I</v>
      </c>
      <c r="R404" s="86" t="s">
        <v>416</v>
      </c>
      <c r="S404" s="89" t="s">
        <v>417</v>
      </c>
      <c r="T404" s="174" t="s">
        <v>1694</v>
      </c>
      <c r="U404" s="86" t="e">
        <f>VLOOKUP(B404,'[1]CT1'!$B$4:$B$93,1,FALSE)</f>
        <v>#N/A</v>
      </c>
      <c r="V404" s="168"/>
      <c r="W404" s="88"/>
      <c r="X404" s="172" t="s">
        <v>1703</v>
      </c>
      <c r="Y404" s="87" t="str">
        <f>VLOOKUP(B404,'[2]Đơn T10'!$C$7:$C$620,1,FALSE)</f>
        <v>17D140210</v>
      </c>
    </row>
    <row r="405" spans="1:25" s="87" customFormat="1" ht="25.5" customHeight="1">
      <c r="A405" s="77">
        <f>IF(B405&lt;&gt;" ",SUBTOTAL(103,B$7:$B405))</f>
        <v>399</v>
      </c>
      <c r="B405" s="149" t="s">
        <v>1471</v>
      </c>
      <c r="C405" s="166" t="s">
        <v>1472</v>
      </c>
      <c r="D405" s="167" t="s">
        <v>1473</v>
      </c>
      <c r="E405" s="148" t="s">
        <v>1187</v>
      </c>
      <c r="F405" s="149" t="s">
        <v>38</v>
      </c>
      <c r="G405" s="149" t="s">
        <v>1470</v>
      </c>
      <c r="H405" s="150" t="s">
        <v>161</v>
      </c>
      <c r="I405" s="150" t="s">
        <v>161</v>
      </c>
      <c r="J405" s="150" t="s">
        <v>161</v>
      </c>
      <c r="K405" s="151">
        <v>8.7</v>
      </c>
      <c r="L405" s="149">
        <v>112</v>
      </c>
      <c r="M405" s="149">
        <v>120</v>
      </c>
      <c r="N405" s="152">
        <v>3.25</v>
      </c>
      <c r="O405" s="149" t="s">
        <v>66</v>
      </c>
      <c r="P405" s="176" t="s">
        <v>1022</v>
      </c>
      <c r="Q405" s="85" t="str">
        <f t="shared" si="4"/>
        <v>I</v>
      </c>
      <c r="R405" s="86" t="s">
        <v>416</v>
      </c>
      <c r="S405" s="89" t="s">
        <v>417</v>
      </c>
      <c r="T405" s="174" t="s">
        <v>1694</v>
      </c>
      <c r="U405" s="86" t="e">
        <f>VLOOKUP(B405,'[1]CT1'!$B$4:$B$93,1,FALSE)</f>
        <v>#N/A</v>
      </c>
      <c r="V405" s="168"/>
      <c r="W405" s="88"/>
      <c r="X405" s="172" t="s">
        <v>1701</v>
      </c>
      <c r="Y405" s="87" t="str">
        <f>VLOOKUP(B405,'[2]Đơn T10'!$C$7:$C$620,1,FALSE)</f>
        <v>17D140213</v>
      </c>
    </row>
    <row r="406" spans="1:25" s="87" customFormat="1" ht="25.5" customHeight="1">
      <c r="A406" s="77">
        <f>IF(B406&lt;&gt;" ",SUBTOTAL(103,B$7:$B406))</f>
        <v>400</v>
      </c>
      <c r="B406" s="149" t="s">
        <v>1474</v>
      </c>
      <c r="C406" s="166" t="s">
        <v>455</v>
      </c>
      <c r="D406" s="167" t="s">
        <v>354</v>
      </c>
      <c r="E406" s="148" t="s">
        <v>437</v>
      </c>
      <c r="F406" s="149" t="s">
        <v>38</v>
      </c>
      <c r="G406" s="149" t="s">
        <v>1470</v>
      </c>
      <c r="H406" s="150" t="s">
        <v>161</v>
      </c>
      <c r="I406" s="150" t="s">
        <v>161</v>
      </c>
      <c r="J406" s="150" t="s">
        <v>161</v>
      </c>
      <c r="K406" s="151">
        <v>8.5</v>
      </c>
      <c r="L406" s="149">
        <v>112</v>
      </c>
      <c r="M406" s="149">
        <v>120</v>
      </c>
      <c r="N406" s="152">
        <v>3.37</v>
      </c>
      <c r="O406" s="149" t="s">
        <v>66</v>
      </c>
      <c r="P406" s="176" t="s">
        <v>1022</v>
      </c>
      <c r="Q406" s="85" t="str">
        <f t="shared" si="4"/>
        <v>I</v>
      </c>
      <c r="R406" s="86" t="s">
        <v>416</v>
      </c>
      <c r="S406" s="89" t="s">
        <v>417</v>
      </c>
      <c r="T406" s="174" t="s">
        <v>1694</v>
      </c>
      <c r="U406" s="86" t="e">
        <f>VLOOKUP(B406,'[1]CT1'!$B$4:$B$93,1,FALSE)</f>
        <v>#N/A</v>
      </c>
      <c r="V406" s="168"/>
      <c r="W406" s="88"/>
      <c r="X406" s="172">
        <v>0</v>
      </c>
      <c r="Y406" s="87" t="str">
        <f>VLOOKUP(B406,'[2]Đơn T10'!$C$7:$C$620,1,FALSE)</f>
        <v>17D140232</v>
      </c>
    </row>
    <row r="407" spans="1:25" s="87" customFormat="1" ht="25.5" customHeight="1">
      <c r="A407" s="77">
        <f>IF(B407&lt;&gt;" ",SUBTOTAL(103,B$7:$B407))</f>
        <v>401</v>
      </c>
      <c r="B407" s="149" t="s">
        <v>1475</v>
      </c>
      <c r="C407" s="166" t="s">
        <v>1476</v>
      </c>
      <c r="D407" s="167" t="s">
        <v>369</v>
      </c>
      <c r="E407" s="148" t="s">
        <v>1477</v>
      </c>
      <c r="F407" s="149" t="s">
        <v>38</v>
      </c>
      <c r="G407" s="149" t="s">
        <v>1470</v>
      </c>
      <c r="H407" s="150" t="s">
        <v>161</v>
      </c>
      <c r="I407" s="150" t="s">
        <v>161</v>
      </c>
      <c r="J407" s="150" t="s">
        <v>161</v>
      </c>
      <c r="K407" s="151">
        <v>8.6</v>
      </c>
      <c r="L407" s="149">
        <v>112</v>
      </c>
      <c r="M407" s="149">
        <v>120</v>
      </c>
      <c r="N407" s="152">
        <v>3.2</v>
      </c>
      <c r="O407" s="149" t="s">
        <v>66</v>
      </c>
      <c r="P407" s="176" t="s">
        <v>1022</v>
      </c>
      <c r="Q407" s="85" t="str">
        <f t="shared" si="4"/>
        <v>I</v>
      </c>
      <c r="R407" s="86" t="s">
        <v>416</v>
      </c>
      <c r="S407" s="89" t="s">
        <v>417</v>
      </c>
      <c r="T407" s="174" t="s">
        <v>1694</v>
      </c>
      <c r="U407" s="86" t="e">
        <f>VLOOKUP(B407,'[1]CT1'!$B$4:$B$93,1,FALSE)</f>
        <v>#N/A</v>
      </c>
      <c r="V407" s="168"/>
      <c r="W407" s="88"/>
      <c r="X407" s="172" t="s">
        <v>1701</v>
      </c>
      <c r="Y407" s="87" t="str">
        <f>VLOOKUP(B407,'[2]Đơn T10'!$C$7:$C$620,1,FALSE)</f>
        <v>17D140234</v>
      </c>
    </row>
    <row r="408" spans="1:25" s="87" customFormat="1" ht="25.5" customHeight="1">
      <c r="A408" s="77">
        <f>IF(B408&lt;&gt;" ",SUBTOTAL(103,B$7:$B408))</f>
        <v>402</v>
      </c>
      <c r="B408" s="149" t="s">
        <v>1478</v>
      </c>
      <c r="C408" s="166" t="s">
        <v>1479</v>
      </c>
      <c r="D408" s="167" t="s">
        <v>1480</v>
      </c>
      <c r="E408" s="148" t="s">
        <v>388</v>
      </c>
      <c r="F408" s="149" t="s">
        <v>38</v>
      </c>
      <c r="G408" s="149" t="s">
        <v>1470</v>
      </c>
      <c r="H408" s="150" t="s">
        <v>161</v>
      </c>
      <c r="I408" s="150" t="s">
        <v>161</v>
      </c>
      <c r="J408" s="150" t="s">
        <v>161</v>
      </c>
      <c r="K408" s="151">
        <v>8.3</v>
      </c>
      <c r="L408" s="149">
        <v>112</v>
      </c>
      <c r="M408" s="149">
        <v>120</v>
      </c>
      <c r="N408" s="152">
        <v>2.84</v>
      </c>
      <c r="O408" s="149" t="s">
        <v>40</v>
      </c>
      <c r="P408" s="176" t="s">
        <v>1022</v>
      </c>
      <c r="Q408" s="85" t="str">
        <f t="shared" si="4"/>
        <v>I</v>
      </c>
      <c r="R408" s="86" t="s">
        <v>416</v>
      </c>
      <c r="S408" s="89" t="s">
        <v>417</v>
      </c>
      <c r="T408" s="174" t="s">
        <v>1694</v>
      </c>
      <c r="U408" s="86" t="e">
        <f>VLOOKUP(B408,'[1]CT1'!$B$4:$B$93,1,FALSE)</f>
        <v>#N/A</v>
      </c>
      <c r="V408" s="168"/>
      <c r="W408" s="88"/>
      <c r="X408" s="172">
        <v>0</v>
      </c>
      <c r="Y408" s="87" t="str">
        <f>VLOOKUP(B408,'[2]Đơn T10'!$C$7:$C$620,1,FALSE)</f>
        <v>17D140240</v>
      </c>
    </row>
    <row r="409" spans="1:25" s="87" customFormat="1" ht="25.5" customHeight="1">
      <c r="A409" s="77">
        <f>IF(B409&lt;&gt;" ",SUBTOTAL(103,B$7:$B409))</f>
        <v>403</v>
      </c>
      <c r="B409" s="149" t="s">
        <v>1481</v>
      </c>
      <c r="C409" s="166" t="s">
        <v>377</v>
      </c>
      <c r="D409" s="167" t="s">
        <v>1482</v>
      </c>
      <c r="E409" s="148" t="s">
        <v>1483</v>
      </c>
      <c r="F409" s="149" t="s">
        <v>38</v>
      </c>
      <c r="G409" s="149" t="s">
        <v>1484</v>
      </c>
      <c r="H409" s="150" t="s">
        <v>161</v>
      </c>
      <c r="I409" s="150" t="s">
        <v>161</v>
      </c>
      <c r="J409" s="150" t="s">
        <v>161</v>
      </c>
      <c r="K409" s="151">
        <v>8.5</v>
      </c>
      <c r="L409" s="149">
        <v>112</v>
      </c>
      <c r="M409" s="149">
        <v>120</v>
      </c>
      <c r="N409" s="152">
        <v>2.85</v>
      </c>
      <c r="O409" s="149" t="s">
        <v>40</v>
      </c>
      <c r="P409" s="176" t="s">
        <v>1022</v>
      </c>
      <c r="Q409" s="85" t="str">
        <f t="shared" si="4"/>
        <v>I</v>
      </c>
      <c r="R409" s="86" t="s">
        <v>416</v>
      </c>
      <c r="S409" s="89" t="s">
        <v>417</v>
      </c>
      <c r="T409" s="174" t="s">
        <v>1694</v>
      </c>
      <c r="U409" s="86" t="e">
        <f>VLOOKUP(B409,'[1]CT1'!$B$4:$B$93,1,FALSE)</f>
        <v>#N/A</v>
      </c>
      <c r="V409" s="168"/>
      <c r="W409" s="88"/>
      <c r="X409" s="172" t="s">
        <v>1701</v>
      </c>
      <c r="Y409" s="87" t="str">
        <f>VLOOKUP(B409,'[2]Đơn T10'!$C$7:$C$620,1,FALSE)</f>
        <v>17D140282</v>
      </c>
    </row>
    <row r="410" spans="1:25" s="87" customFormat="1" ht="25.5" customHeight="1">
      <c r="A410" s="77">
        <f>IF(B410&lt;&gt;" ",SUBTOTAL(103,B$7:$B410))</f>
        <v>404</v>
      </c>
      <c r="B410" s="149" t="s">
        <v>1485</v>
      </c>
      <c r="C410" s="166" t="s">
        <v>1486</v>
      </c>
      <c r="D410" s="167" t="s">
        <v>370</v>
      </c>
      <c r="E410" s="148" t="s">
        <v>132</v>
      </c>
      <c r="F410" s="149" t="s">
        <v>38</v>
      </c>
      <c r="G410" s="149" t="s">
        <v>1484</v>
      </c>
      <c r="H410" s="150" t="s">
        <v>161</v>
      </c>
      <c r="I410" s="150" t="s">
        <v>161</v>
      </c>
      <c r="J410" s="150" t="s">
        <v>161</v>
      </c>
      <c r="K410" s="151">
        <v>8.6</v>
      </c>
      <c r="L410" s="149">
        <v>112</v>
      </c>
      <c r="M410" s="149">
        <v>120</v>
      </c>
      <c r="N410" s="152">
        <v>3.17</v>
      </c>
      <c r="O410" s="149" t="s">
        <v>40</v>
      </c>
      <c r="P410" s="176" t="s">
        <v>1022</v>
      </c>
      <c r="Q410" s="85" t="str">
        <f t="shared" si="4"/>
        <v>I</v>
      </c>
      <c r="R410" s="86" t="s">
        <v>416</v>
      </c>
      <c r="S410" s="89" t="s">
        <v>417</v>
      </c>
      <c r="T410" s="174" t="s">
        <v>1694</v>
      </c>
      <c r="U410" s="86" t="e">
        <f>VLOOKUP(B410,'[1]CT1'!$B$4:$B$93,1,FALSE)</f>
        <v>#N/A</v>
      </c>
      <c r="V410" s="168"/>
      <c r="W410" s="88"/>
      <c r="X410" s="172" t="s">
        <v>1701</v>
      </c>
      <c r="Y410" s="87" t="str">
        <f>VLOOKUP(B410,'[2]Đơn T10'!$C$7:$C$620,1,FALSE)</f>
        <v>17d140302</v>
      </c>
    </row>
    <row r="411" spans="1:25" s="87" customFormat="1" ht="25.5" customHeight="1">
      <c r="A411" s="77">
        <f>IF(B411&lt;&gt;" ",SUBTOTAL(103,B$7:$B411))</f>
        <v>405</v>
      </c>
      <c r="B411" s="149" t="s">
        <v>1487</v>
      </c>
      <c r="C411" s="166" t="s">
        <v>285</v>
      </c>
      <c r="D411" s="167" t="s">
        <v>219</v>
      </c>
      <c r="E411" s="148" t="s">
        <v>1488</v>
      </c>
      <c r="F411" s="149" t="s">
        <v>38</v>
      </c>
      <c r="G411" s="149" t="s">
        <v>1484</v>
      </c>
      <c r="H411" s="150" t="s">
        <v>161</v>
      </c>
      <c r="I411" s="150" t="s">
        <v>161</v>
      </c>
      <c r="J411" s="150" t="s">
        <v>161</v>
      </c>
      <c r="K411" s="151">
        <v>9</v>
      </c>
      <c r="L411" s="149">
        <v>112</v>
      </c>
      <c r="M411" s="149">
        <v>120</v>
      </c>
      <c r="N411" s="152">
        <v>3.19</v>
      </c>
      <c r="O411" s="149" t="s">
        <v>40</v>
      </c>
      <c r="P411" s="176" t="s">
        <v>1022</v>
      </c>
      <c r="Q411" s="85" t="str">
        <f t="shared" si="4"/>
        <v>I</v>
      </c>
      <c r="R411" s="86" t="s">
        <v>416</v>
      </c>
      <c r="S411" s="89" t="s">
        <v>417</v>
      </c>
      <c r="T411" s="174" t="s">
        <v>1694</v>
      </c>
      <c r="U411" s="86" t="e">
        <f>VLOOKUP(B411,'[1]CT1'!$B$4:$B$93,1,FALSE)</f>
        <v>#N/A</v>
      </c>
      <c r="V411" s="168"/>
      <c r="W411" s="88"/>
      <c r="X411" s="172" t="s">
        <v>1701</v>
      </c>
      <c r="Y411" s="87" t="str">
        <f>VLOOKUP(B411,'[2]Đơn T10'!$C$7:$C$620,1,FALSE)</f>
        <v>17D140316</v>
      </c>
    </row>
    <row r="412" spans="1:25" s="87" customFormat="1" ht="25.5" customHeight="1">
      <c r="A412" s="77">
        <f>IF(B412&lt;&gt;" ",SUBTOTAL(103,B$7:$B412))</f>
        <v>406</v>
      </c>
      <c r="B412" s="149" t="s">
        <v>953</v>
      </c>
      <c r="C412" s="166" t="s">
        <v>943</v>
      </c>
      <c r="D412" s="167" t="s">
        <v>106</v>
      </c>
      <c r="E412" s="148" t="s">
        <v>954</v>
      </c>
      <c r="F412" s="149" t="s">
        <v>38</v>
      </c>
      <c r="G412" s="149" t="s">
        <v>955</v>
      </c>
      <c r="H412" s="150" t="s">
        <v>161</v>
      </c>
      <c r="I412" s="150" t="s">
        <v>161</v>
      </c>
      <c r="J412" s="150" t="s">
        <v>161</v>
      </c>
      <c r="K412" s="151">
        <v>8.8</v>
      </c>
      <c r="L412" s="149">
        <v>120</v>
      </c>
      <c r="M412" s="149">
        <v>120</v>
      </c>
      <c r="N412" s="152">
        <v>3.25</v>
      </c>
      <c r="O412" s="149" t="s">
        <v>66</v>
      </c>
      <c r="P412" s="176" t="s">
        <v>1022</v>
      </c>
      <c r="Q412" s="85" t="str">
        <f t="shared" si="4"/>
        <v>N</v>
      </c>
      <c r="R412" s="86" t="s">
        <v>419</v>
      </c>
      <c r="S412" s="89" t="s">
        <v>420</v>
      </c>
      <c r="T412" s="174" t="s">
        <v>1689</v>
      </c>
      <c r="U412" s="86" t="e">
        <f>VLOOKUP(B412,'[1]CT1'!$B$4:$B$93,1,FALSE)</f>
        <v>#N/A</v>
      </c>
      <c r="V412" s="168" t="s">
        <v>159</v>
      </c>
      <c r="W412" s="88"/>
      <c r="X412" s="172" t="s">
        <v>1701</v>
      </c>
      <c r="Y412" s="87" t="str">
        <f>VLOOKUP(B412,'[2]Đơn T10'!$C$7:$C$620,1,FALSE)</f>
        <v>17D170062</v>
      </c>
    </row>
    <row r="413" spans="1:25" s="87" customFormat="1" ht="25.5" customHeight="1">
      <c r="A413" s="77">
        <f>IF(B413&lt;&gt;" ",SUBTOTAL(103,B$7:$B413))</f>
        <v>407</v>
      </c>
      <c r="B413" s="149" t="s">
        <v>957</v>
      </c>
      <c r="C413" s="166" t="s">
        <v>53</v>
      </c>
      <c r="D413" s="167" t="s">
        <v>958</v>
      </c>
      <c r="E413" s="148" t="s">
        <v>959</v>
      </c>
      <c r="F413" s="149" t="s">
        <v>38</v>
      </c>
      <c r="G413" s="149" t="s">
        <v>955</v>
      </c>
      <c r="H413" s="150" t="s">
        <v>161</v>
      </c>
      <c r="I413" s="150" t="s">
        <v>161</v>
      </c>
      <c r="J413" s="150" t="s">
        <v>161</v>
      </c>
      <c r="K413" s="151">
        <v>9.1</v>
      </c>
      <c r="L413" s="149">
        <v>120</v>
      </c>
      <c r="M413" s="149">
        <v>120</v>
      </c>
      <c r="N413" s="152">
        <v>3.34</v>
      </c>
      <c r="O413" s="149" t="s">
        <v>66</v>
      </c>
      <c r="P413" s="176" t="s">
        <v>1022</v>
      </c>
      <c r="Q413" s="85" t="str">
        <f t="shared" si="4"/>
        <v>N</v>
      </c>
      <c r="R413" s="86" t="s">
        <v>419</v>
      </c>
      <c r="S413" s="89" t="s">
        <v>420</v>
      </c>
      <c r="T413" s="174" t="s">
        <v>1689</v>
      </c>
      <c r="U413" s="86" t="e">
        <f>VLOOKUP(B413,'[1]CT1'!$B$4:$B$93,1,FALSE)</f>
        <v>#N/A</v>
      </c>
      <c r="V413" s="168" t="s">
        <v>159</v>
      </c>
      <c r="W413" s="88"/>
      <c r="X413" s="172" t="s">
        <v>1701</v>
      </c>
      <c r="Y413" s="87" t="str">
        <f>VLOOKUP(B413,'[2]Đơn T10'!$C$7:$C$620,1,FALSE)</f>
        <v>17D170084</v>
      </c>
    </row>
    <row r="414" spans="1:25" s="87" customFormat="1" ht="25.5" customHeight="1">
      <c r="A414" s="77">
        <f>IF(B414&lt;&gt;" ",SUBTOTAL(103,B$7:$B414))</f>
        <v>408</v>
      </c>
      <c r="B414" s="149" t="s">
        <v>960</v>
      </c>
      <c r="C414" s="166" t="s">
        <v>961</v>
      </c>
      <c r="D414" s="167" t="s">
        <v>215</v>
      </c>
      <c r="E414" s="148" t="s">
        <v>962</v>
      </c>
      <c r="F414" s="149" t="s">
        <v>38</v>
      </c>
      <c r="G414" s="149" t="s">
        <v>955</v>
      </c>
      <c r="H414" s="150" t="s">
        <v>161</v>
      </c>
      <c r="I414" s="150" t="s">
        <v>161</v>
      </c>
      <c r="J414" s="150" t="s">
        <v>161</v>
      </c>
      <c r="K414" s="151">
        <v>8.3</v>
      </c>
      <c r="L414" s="149">
        <v>120</v>
      </c>
      <c r="M414" s="149">
        <v>120</v>
      </c>
      <c r="N414" s="152">
        <v>2.96</v>
      </c>
      <c r="O414" s="149" t="s">
        <v>40</v>
      </c>
      <c r="P414" s="176" t="s">
        <v>1022</v>
      </c>
      <c r="Q414" s="85" t="str">
        <f t="shared" si="4"/>
        <v>N</v>
      </c>
      <c r="R414" s="86" t="s">
        <v>419</v>
      </c>
      <c r="S414" s="89" t="s">
        <v>420</v>
      </c>
      <c r="T414" s="174" t="s">
        <v>1689</v>
      </c>
      <c r="U414" s="86" t="e">
        <f>VLOOKUP(B414,'[1]CT1'!$B$4:$B$93,1,FALSE)</f>
        <v>#N/A</v>
      </c>
      <c r="V414" s="168" t="s">
        <v>159</v>
      </c>
      <c r="W414" s="88"/>
      <c r="X414" s="172" t="s">
        <v>1701</v>
      </c>
      <c r="Y414" s="87" t="str">
        <f>VLOOKUP(B414,'[2]Đơn T10'!$C$7:$C$620,1,FALSE)</f>
        <v>17D170088</v>
      </c>
    </row>
    <row r="415" spans="1:25" s="87" customFormat="1" ht="25.5" customHeight="1">
      <c r="A415" s="77">
        <f>IF(B415&lt;&gt;" ",SUBTOTAL(103,B$7:$B415))</f>
        <v>409</v>
      </c>
      <c r="B415" s="149" t="s">
        <v>963</v>
      </c>
      <c r="C415" s="166" t="s">
        <v>306</v>
      </c>
      <c r="D415" s="167" t="s">
        <v>354</v>
      </c>
      <c r="E415" s="148" t="s">
        <v>964</v>
      </c>
      <c r="F415" s="149" t="s">
        <v>38</v>
      </c>
      <c r="G415" s="149" t="s">
        <v>955</v>
      </c>
      <c r="H415" s="150" t="s">
        <v>161</v>
      </c>
      <c r="I415" s="150" t="s">
        <v>161</v>
      </c>
      <c r="J415" s="150" t="s">
        <v>161</v>
      </c>
      <c r="K415" s="151">
        <v>8</v>
      </c>
      <c r="L415" s="149">
        <v>120</v>
      </c>
      <c r="M415" s="149">
        <v>120</v>
      </c>
      <c r="N415" s="152">
        <v>3.15</v>
      </c>
      <c r="O415" s="149" t="s">
        <v>40</v>
      </c>
      <c r="P415" s="176" t="s">
        <v>1022</v>
      </c>
      <c r="Q415" s="85" t="str">
        <f t="shared" si="4"/>
        <v>N</v>
      </c>
      <c r="R415" s="86" t="s">
        <v>419</v>
      </c>
      <c r="S415" s="89" t="s">
        <v>420</v>
      </c>
      <c r="T415" s="174" t="s">
        <v>1689</v>
      </c>
      <c r="U415" s="86" t="e">
        <f>VLOOKUP(B415,'[1]CT1'!$B$4:$B$93,1,FALSE)</f>
        <v>#N/A</v>
      </c>
      <c r="V415" s="168" t="s">
        <v>159</v>
      </c>
      <c r="W415" s="88"/>
      <c r="X415" s="172" t="s">
        <v>1701</v>
      </c>
      <c r="Y415" s="87" t="str">
        <f>VLOOKUP(B415,'[2]Đơn T10'!$C$7:$C$620,1,FALSE)</f>
        <v>17D170089</v>
      </c>
    </row>
    <row r="416" spans="1:25" s="87" customFormat="1" ht="25.5" customHeight="1">
      <c r="A416" s="77">
        <f>IF(B416&lt;&gt;" ",SUBTOTAL(103,B$7:$B416))</f>
        <v>410</v>
      </c>
      <c r="B416" s="149" t="s">
        <v>966</v>
      </c>
      <c r="C416" s="166" t="s">
        <v>94</v>
      </c>
      <c r="D416" s="167" t="s">
        <v>311</v>
      </c>
      <c r="E416" s="148" t="s">
        <v>967</v>
      </c>
      <c r="F416" s="149" t="s">
        <v>38</v>
      </c>
      <c r="G416" s="149" t="s">
        <v>965</v>
      </c>
      <c r="H416" s="150" t="s">
        <v>161</v>
      </c>
      <c r="I416" s="150" t="s">
        <v>161</v>
      </c>
      <c r="J416" s="150" t="s">
        <v>161</v>
      </c>
      <c r="K416" s="151">
        <v>8.7</v>
      </c>
      <c r="L416" s="149">
        <v>120</v>
      </c>
      <c r="M416" s="149">
        <v>120</v>
      </c>
      <c r="N416" s="152">
        <v>3.08</v>
      </c>
      <c r="O416" s="149" t="s">
        <v>40</v>
      </c>
      <c r="P416" s="176" t="s">
        <v>1022</v>
      </c>
      <c r="Q416" s="85" t="str">
        <f t="shared" si="4"/>
        <v>N</v>
      </c>
      <c r="R416" s="86" t="s">
        <v>419</v>
      </c>
      <c r="S416" s="89" t="s">
        <v>420</v>
      </c>
      <c r="T416" s="174" t="s">
        <v>1689</v>
      </c>
      <c r="U416" s="86" t="e">
        <f>VLOOKUP(B416,'[1]CT1'!$B$4:$B$93,1,FALSE)</f>
        <v>#N/A</v>
      </c>
      <c r="V416" s="168" t="s">
        <v>159</v>
      </c>
      <c r="W416" s="88"/>
      <c r="X416" s="172" t="s">
        <v>1701</v>
      </c>
      <c r="Y416" s="87" t="str">
        <f>VLOOKUP(B416,'[2]Đơn T10'!$C$7:$C$620,1,FALSE)</f>
        <v>17D170128</v>
      </c>
    </row>
    <row r="417" spans="1:25" s="87" customFormat="1" ht="25.5" customHeight="1">
      <c r="A417" s="77">
        <f>IF(B417&lt;&gt;" ",SUBTOTAL(103,B$7:$B417))</f>
        <v>411</v>
      </c>
      <c r="B417" s="149" t="s">
        <v>969</v>
      </c>
      <c r="C417" s="166" t="s">
        <v>53</v>
      </c>
      <c r="D417" s="167" t="s">
        <v>63</v>
      </c>
      <c r="E417" s="148" t="s">
        <v>970</v>
      </c>
      <c r="F417" s="149" t="s">
        <v>38</v>
      </c>
      <c r="G417" s="149" t="s">
        <v>965</v>
      </c>
      <c r="H417" s="150" t="s">
        <v>161</v>
      </c>
      <c r="I417" s="150" t="s">
        <v>161</v>
      </c>
      <c r="J417" s="150" t="s">
        <v>161</v>
      </c>
      <c r="K417" s="151">
        <v>8.8</v>
      </c>
      <c r="L417" s="149">
        <v>120</v>
      </c>
      <c r="M417" s="149">
        <v>120</v>
      </c>
      <c r="N417" s="152">
        <v>3.12</v>
      </c>
      <c r="O417" s="149" t="s">
        <v>40</v>
      </c>
      <c r="P417" s="176" t="s">
        <v>1022</v>
      </c>
      <c r="Q417" s="85" t="str">
        <f t="shared" si="4"/>
        <v>N</v>
      </c>
      <c r="R417" s="86" t="s">
        <v>419</v>
      </c>
      <c r="S417" s="89" t="s">
        <v>420</v>
      </c>
      <c r="T417" s="174" t="s">
        <v>1689</v>
      </c>
      <c r="U417" s="86" t="e">
        <f>VLOOKUP(B417,'[1]CT1'!$B$4:$B$93,1,FALSE)</f>
        <v>#N/A</v>
      </c>
      <c r="V417" s="168" t="s">
        <v>159</v>
      </c>
      <c r="W417" s="88"/>
      <c r="X417" s="172">
        <v>0</v>
      </c>
      <c r="Y417" s="87" t="str">
        <f>VLOOKUP(B417,'[2]Đơn T10'!$C$7:$C$620,1,FALSE)</f>
        <v>17D170150</v>
      </c>
    </row>
    <row r="418" spans="1:25" s="87" customFormat="1" ht="25.5" customHeight="1">
      <c r="A418" s="77">
        <f>IF(B418&lt;&gt;" ",SUBTOTAL(103,B$7:$B418))</f>
        <v>412</v>
      </c>
      <c r="B418" s="149" t="s">
        <v>971</v>
      </c>
      <c r="C418" s="166" t="s">
        <v>972</v>
      </c>
      <c r="D418" s="167" t="s">
        <v>128</v>
      </c>
      <c r="E418" s="148" t="s">
        <v>944</v>
      </c>
      <c r="F418" s="149" t="s">
        <v>38</v>
      </c>
      <c r="G418" s="149" t="s">
        <v>383</v>
      </c>
      <c r="H418" s="150" t="s">
        <v>161</v>
      </c>
      <c r="I418" s="150" t="s">
        <v>161</v>
      </c>
      <c r="J418" s="150" t="s">
        <v>161</v>
      </c>
      <c r="K418" s="151">
        <v>5.5</v>
      </c>
      <c r="L418" s="149">
        <v>120</v>
      </c>
      <c r="M418" s="149">
        <v>120</v>
      </c>
      <c r="N418" s="152">
        <v>3</v>
      </c>
      <c r="O418" s="149" t="s">
        <v>40</v>
      </c>
      <c r="P418" s="176" t="s">
        <v>1022</v>
      </c>
      <c r="Q418" s="85" t="str">
        <f t="shared" si="4"/>
        <v>N</v>
      </c>
      <c r="R418" s="86" t="s">
        <v>419</v>
      </c>
      <c r="S418" s="89" t="s">
        <v>420</v>
      </c>
      <c r="T418" s="174" t="s">
        <v>1689</v>
      </c>
      <c r="U418" s="86" t="e">
        <f>VLOOKUP(B418,'[1]CT1'!$B$4:$B$93,1,FALSE)</f>
        <v>#N/A</v>
      </c>
      <c r="V418" s="168" t="s">
        <v>159</v>
      </c>
      <c r="W418" s="88"/>
      <c r="X418" s="172" t="s">
        <v>1701</v>
      </c>
      <c r="Y418" s="87" t="str">
        <f>VLOOKUP(B418,'[2]Đơn T10'!$C$7:$C$620,1,FALSE)</f>
        <v>17D170191</v>
      </c>
    </row>
    <row r="419" spans="1:25" s="87" customFormat="1" ht="25.5" customHeight="1">
      <c r="A419" s="77">
        <f>IF(B419&lt;&gt;" ",SUBTOTAL(103,B$7:$B419))</f>
        <v>413</v>
      </c>
      <c r="B419" s="149" t="s">
        <v>973</v>
      </c>
      <c r="C419" s="166" t="s">
        <v>974</v>
      </c>
      <c r="D419" s="167" t="s">
        <v>947</v>
      </c>
      <c r="E419" s="148" t="s">
        <v>975</v>
      </c>
      <c r="F419" s="149" t="s">
        <v>38</v>
      </c>
      <c r="G419" s="149" t="s">
        <v>383</v>
      </c>
      <c r="H419" s="150" t="s">
        <v>161</v>
      </c>
      <c r="I419" s="150" t="s">
        <v>161</v>
      </c>
      <c r="J419" s="150" t="s">
        <v>161</v>
      </c>
      <c r="K419" s="151">
        <v>8.3</v>
      </c>
      <c r="L419" s="149">
        <v>120</v>
      </c>
      <c r="M419" s="149">
        <v>120</v>
      </c>
      <c r="N419" s="152">
        <v>3.28</v>
      </c>
      <c r="O419" s="149" t="s">
        <v>66</v>
      </c>
      <c r="P419" s="176" t="s">
        <v>1022</v>
      </c>
      <c r="Q419" s="85" t="str">
        <f t="shared" si="4"/>
        <v>N</v>
      </c>
      <c r="R419" s="86" t="s">
        <v>419</v>
      </c>
      <c r="S419" s="89" t="s">
        <v>420</v>
      </c>
      <c r="T419" s="174" t="s">
        <v>1689</v>
      </c>
      <c r="U419" s="86" t="e">
        <f>VLOOKUP(B419,'[1]CT1'!$B$4:$B$93,1,FALSE)</f>
        <v>#N/A</v>
      </c>
      <c r="V419" s="168" t="s">
        <v>159</v>
      </c>
      <c r="W419" s="88"/>
      <c r="X419" s="172">
        <v>0</v>
      </c>
      <c r="Y419" s="87" t="str">
        <f>VLOOKUP(B419,'[2]Đơn T10'!$C$7:$C$620,1,FALSE)</f>
        <v>17D170209</v>
      </c>
    </row>
    <row r="420" spans="1:25" s="87" customFormat="1" ht="25.5" customHeight="1">
      <c r="A420" s="77">
        <f>IF(B420&lt;&gt;" ",SUBTOTAL(103,B$7:$B420))</f>
        <v>414</v>
      </c>
      <c r="B420" s="149" t="s">
        <v>976</v>
      </c>
      <c r="C420" s="166" t="s">
        <v>977</v>
      </c>
      <c r="D420" s="167" t="s">
        <v>369</v>
      </c>
      <c r="E420" s="148" t="s">
        <v>942</v>
      </c>
      <c r="F420" s="149" t="s">
        <v>38</v>
      </c>
      <c r="G420" s="149" t="s">
        <v>383</v>
      </c>
      <c r="H420" s="150" t="s">
        <v>161</v>
      </c>
      <c r="I420" s="150" t="s">
        <v>161</v>
      </c>
      <c r="J420" s="150" t="s">
        <v>161</v>
      </c>
      <c r="K420" s="151">
        <v>8.6</v>
      </c>
      <c r="L420" s="149">
        <v>120</v>
      </c>
      <c r="M420" s="149">
        <v>120</v>
      </c>
      <c r="N420" s="152">
        <v>3</v>
      </c>
      <c r="O420" s="149" t="s">
        <v>40</v>
      </c>
      <c r="P420" s="176" t="s">
        <v>1022</v>
      </c>
      <c r="Q420" s="85" t="str">
        <f t="shared" si="4"/>
        <v>N</v>
      </c>
      <c r="R420" s="86" t="s">
        <v>419</v>
      </c>
      <c r="S420" s="89" t="s">
        <v>420</v>
      </c>
      <c r="T420" s="174" t="s">
        <v>1689</v>
      </c>
      <c r="U420" s="86" t="e">
        <f>VLOOKUP(B420,'[1]CT1'!$B$4:$B$93,1,FALSE)</f>
        <v>#N/A</v>
      </c>
      <c r="V420" s="168" t="s">
        <v>159</v>
      </c>
      <c r="W420" s="88"/>
      <c r="X420" s="172" t="s">
        <v>1701</v>
      </c>
      <c r="Y420" s="87" t="str">
        <f>VLOOKUP(B420,'[2]Đơn T10'!$C$7:$C$620,1,FALSE)</f>
        <v>17D170212</v>
      </c>
    </row>
    <row r="421" spans="1:25" s="87" customFormat="1" ht="25.5" customHeight="1">
      <c r="A421" s="77">
        <f>IF(B421&lt;&gt;" ",SUBTOTAL(103,B$7:$B421))</f>
        <v>415</v>
      </c>
      <c r="B421" s="149" t="s">
        <v>978</v>
      </c>
      <c r="C421" s="166" t="s">
        <v>353</v>
      </c>
      <c r="D421" s="167" t="s">
        <v>76</v>
      </c>
      <c r="E421" s="148" t="s">
        <v>979</v>
      </c>
      <c r="F421" s="149" t="s">
        <v>38</v>
      </c>
      <c r="G421" s="149" t="s">
        <v>383</v>
      </c>
      <c r="H421" s="150" t="s">
        <v>161</v>
      </c>
      <c r="I421" s="150" t="s">
        <v>161</v>
      </c>
      <c r="J421" s="150" t="s">
        <v>161</v>
      </c>
      <c r="K421" s="151">
        <v>8</v>
      </c>
      <c r="L421" s="149">
        <v>120</v>
      </c>
      <c r="M421" s="149">
        <v>120</v>
      </c>
      <c r="N421" s="152">
        <v>2.84</v>
      </c>
      <c r="O421" s="149" t="s">
        <v>40</v>
      </c>
      <c r="P421" s="176" t="s">
        <v>1022</v>
      </c>
      <c r="Q421" s="85" t="str">
        <f t="shared" si="4"/>
        <v>N</v>
      </c>
      <c r="R421" s="86" t="s">
        <v>419</v>
      </c>
      <c r="S421" s="89" t="s">
        <v>420</v>
      </c>
      <c r="T421" s="174" t="s">
        <v>1689</v>
      </c>
      <c r="U421" s="86" t="e">
        <f>VLOOKUP(B421,'[1]CT1'!$B$4:$B$93,1,FALSE)</f>
        <v>#N/A</v>
      </c>
      <c r="V421" s="168" t="s">
        <v>159</v>
      </c>
      <c r="W421" s="88"/>
      <c r="X421" s="172" t="s">
        <v>1701</v>
      </c>
      <c r="Y421" s="87" t="str">
        <f>VLOOKUP(B421,'[2]Đơn T10'!$C$7:$C$620,1,FALSE)</f>
        <v>17D170214</v>
      </c>
    </row>
    <row r="422" spans="1:25" s="87" customFormat="1" ht="25.5" customHeight="1">
      <c r="A422" s="77">
        <f>IF(B422&lt;&gt;" ",SUBTOTAL(103,B$7:$B422))</f>
        <v>416</v>
      </c>
      <c r="B422" s="149" t="s">
        <v>980</v>
      </c>
      <c r="C422" s="166" t="s">
        <v>952</v>
      </c>
      <c r="D422" s="167" t="s">
        <v>100</v>
      </c>
      <c r="E422" s="148" t="s">
        <v>981</v>
      </c>
      <c r="F422" s="149" t="s">
        <v>38</v>
      </c>
      <c r="G422" s="149" t="s">
        <v>982</v>
      </c>
      <c r="H422" s="150" t="s">
        <v>161</v>
      </c>
      <c r="I422" s="150" t="s">
        <v>161</v>
      </c>
      <c r="J422" s="150" t="s">
        <v>161</v>
      </c>
      <c r="K422" s="151">
        <v>8.5</v>
      </c>
      <c r="L422" s="149">
        <v>120</v>
      </c>
      <c r="M422" s="149">
        <v>120</v>
      </c>
      <c r="N422" s="152">
        <v>3.14</v>
      </c>
      <c r="O422" s="149" t="s">
        <v>40</v>
      </c>
      <c r="P422" s="176" t="s">
        <v>1022</v>
      </c>
      <c r="Q422" s="85" t="str">
        <f t="shared" si="4"/>
        <v>N</v>
      </c>
      <c r="R422" s="86" t="s">
        <v>419</v>
      </c>
      <c r="S422" s="89" t="s">
        <v>420</v>
      </c>
      <c r="T422" s="174" t="s">
        <v>1689</v>
      </c>
      <c r="U422" s="86" t="e">
        <f>VLOOKUP(B422,'[1]CT1'!$B$4:$B$93,1,FALSE)</f>
        <v>#N/A</v>
      </c>
      <c r="V422" s="168" t="s">
        <v>159</v>
      </c>
      <c r="W422" s="88"/>
      <c r="X422" s="172">
        <v>0</v>
      </c>
      <c r="Y422" s="87" t="str">
        <f>VLOOKUP(B422,'[2]Đơn T10'!$C$7:$C$620,1,FALSE)</f>
        <v>17D170309</v>
      </c>
    </row>
    <row r="423" spans="1:25" s="87" customFormat="1" ht="25.5" customHeight="1">
      <c r="A423" s="77">
        <f>IF(B423&lt;&gt;" ",SUBTOTAL(103,B$7:$B423))</f>
        <v>417</v>
      </c>
      <c r="B423" s="149" t="s">
        <v>983</v>
      </c>
      <c r="C423" s="166" t="s">
        <v>367</v>
      </c>
      <c r="D423" s="167" t="s">
        <v>63</v>
      </c>
      <c r="E423" s="148" t="s">
        <v>984</v>
      </c>
      <c r="F423" s="149" t="s">
        <v>38</v>
      </c>
      <c r="G423" s="149" t="s">
        <v>982</v>
      </c>
      <c r="H423" s="150" t="s">
        <v>161</v>
      </c>
      <c r="I423" s="150" t="s">
        <v>161</v>
      </c>
      <c r="J423" s="150" t="s">
        <v>161</v>
      </c>
      <c r="K423" s="151">
        <v>8</v>
      </c>
      <c r="L423" s="149">
        <v>120</v>
      </c>
      <c r="M423" s="149">
        <v>120</v>
      </c>
      <c r="N423" s="152">
        <v>2.94</v>
      </c>
      <c r="O423" s="149" t="s">
        <v>40</v>
      </c>
      <c r="P423" s="176" t="s">
        <v>1022</v>
      </c>
      <c r="Q423" s="85" t="str">
        <f t="shared" si="4"/>
        <v>N</v>
      </c>
      <c r="R423" s="86" t="s">
        <v>419</v>
      </c>
      <c r="S423" s="89" t="s">
        <v>420</v>
      </c>
      <c r="T423" s="174" t="s">
        <v>1689</v>
      </c>
      <c r="U423" s="86" t="e">
        <f>VLOOKUP(B423,'[1]CT1'!$B$4:$B$93,1,FALSE)</f>
        <v>#N/A</v>
      </c>
      <c r="V423" s="168" t="s">
        <v>159</v>
      </c>
      <c r="W423" s="88"/>
      <c r="X423" s="172">
        <v>0</v>
      </c>
      <c r="Y423" s="87" t="str">
        <f>VLOOKUP(B423,'[2]Đơn T10'!$C$7:$C$620,1,FALSE)</f>
        <v>17D170330</v>
      </c>
    </row>
    <row r="424" spans="1:25" s="87" customFormat="1" ht="25.5" customHeight="1">
      <c r="A424" s="77">
        <f>IF(B424&lt;&gt;" ",SUBTOTAL(103,B$7:$B424))</f>
        <v>418</v>
      </c>
      <c r="B424" s="149" t="s">
        <v>985</v>
      </c>
      <c r="C424" s="166" t="s">
        <v>53</v>
      </c>
      <c r="D424" s="167" t="s">
        <v>369</v>
      </c>
      <c r="E424" s="148" t="s">
        <v>986</v>
      </c>
      <c r="F424" s="149" t="s">
        <v>38</v>
      </c>
      <c r="G424" s="149" t="s">
        <v>982</v>
      </c>
      <c r="H424" s="150" t="s">
        <v>161</v>
      </c>
      <c r="I424" s="150" t="s">
        <v>161</v>
      </c>
      <c r="J424" s="150" t="s">
        <v>161</v>
      </c>
      <c r="K424" s="151">
        <v>9</v>
      </c>
      <c r="L424" s="149">
        <v>120</v>
      </c>
      <c r="M424" s="149">
        <v>120</v>
      </c>
      <c r="N424" s="152">
        <v>3.31</v>
      </c>
      <c r="O424" s="149" t="s">
        <v>66</v>
      </c>
      <c r="P424" s="176" t="s">
        <v>1022</v>
      </c>
      <c r="Q424" s="85" t="str">
        <f t="shared" si="4"/>
        <v>N</v>
      </c>
      <c r="R424" s="86" t="s">
        <v>419</v>
      </c>
      <c r="S424" s="89" t="s">
        <v>420</v>
      </c>
      <c r="T424" s="174" t="s">
        <v>1689</v>
      </c>
      <c r="U424" s="86" t="e">
        <f>VLOOKUP(B424,'[1]CT1'!$B$4:$B$93,1,FALSE)</f>
        <v>#N/A</v>
      </c>
      <c r="V424" s="168" t="s">
        <v>159</v>
      </c>
      <c r="W424" s="88"/>
      <c r="X424" s="172">
        <v>0</v>
      </c>
      <c r="Y424" s="87" t="str">
        <f>VLOOKUP(B424,'[2]Đơn T10'!$C$7:$C$620,1,FALSE)</f>
        <v>17D170332</v>
      </c>
    </row>
    <row r="425" spans="1:25" s="87" customFormat="1" ht="25.5" customHeight="1">
      <c r="A425" s="77">
        <f>IF(B425&lt;&gt;" ",SUBTOTAL(103,B$7:$B425))</f>
        <v>419</v>
      </c>
      <c r="B425" s="149" t="s">
        <v>1489</v>
      </c>
      <c r="C425" s="166" t="s">
        <v>1490</v>
      </c>
      <c r="D425" s="167" t="s">
        <v>1491</v>
      </c>
      <c r="E425" s="148" t="s">
        <v>1492</v>
      </c>
      <c r="F425" s="149" t="s">
        <v>72</v>
      </c>
      <c r="G425" s="149" t="s">
        <v>1493</v>
      </c>
      <c r="H425" s="150" t="s">
        <v>161</v>
      </c>
      <c r="I425" s="150" t="s">
        <v>161</v>
      </c>
      <c r="J425" s="150" t="s">
        <v>161</v>
      </c>
      <c r="K425" s="151">
        <v>8.8</v>
      </c>
      <c r="L425" s="149">
        <v>113</v>
      </c>
      <c r="M425" s="149">
        <v>120</v>
      </c>
      <c r="N425" s="152">
        <v>2.64</v>
      </c>
      <c r="O425" s="149" t="s">
        <v>40</v>
      </c>
      <c r="P425" s="176" t="s">
        <v>1022</v>
      </c>
      <c r="Q425" s="85" t="str">
        <f t="shared" si="4"/>
        <v>P</v>
      </c>
      <c r="R425" s="86" t="s">
        <v>413</v>
      </c>
      <c r="S425" s="89" t="s">
        <v>421</v>
      </c>
      <c r="T425" s="174" t="s">
        <v>1687</v>
      </c>
      <c r="U425" s="86" t="e">
        <f>VLOOKUP(B425,'[1]CT1'!$B$4:$B$93,1,FALSE)</f>
        <v>#N/A</v>
      </c>
      <c r="V425" s="168"/>
      <c r="W425" s="88"/>
      <c r="X425" s="172" t="s">
        <v>1701</v>
      </c>
      <c r="Y425" s="87" t="str">
        <f>VLOOKUP(B425,'[2]Đơn T10'!$C$7:$C$620,1,FALSE)</f>
        <v>17D200008</v>
      </c>
    </row>
    <row r="426" spans="1:25" s="87" customFormat="1" ht="25.5" customHeight="1">
      <c r="A426" s="77">
        <f>IF(B426&lt;&gt;" ",SUBTOTAL(103,B$7:$B426))</f>
        <v>420</v>
      </c>
      <c r="B426" s="149" t="s">
        <v>1494</v>
      </c>
      <c r="C426" s="166" t="s">
        <v>1495</v>
      </c>
      <c r="D426" s="167" t="s">
        <v>381</v>
      </c>
      <c r="E426" s="148" t="s">
        <v>1118</v>
      </c>
      <c r="F426" s="149" t="s">
        <v>72</v>
      </c>
      <c r="G426" s="149" t="s">
        <v>1493</v>
      </c>
      <c r="H426" s="150" t="s">
        <v>161</v>
      </c>
      <c r="I426" s="150" t="s">
        <v>161</v>
      </c>
      <c r="J426" s="150" t="s">
        <v>161</v>
      </c>
      <c r="K426" s="151">
        <v>8.5</v>
      </c>
      <c r="L426" s="149">
        <v>113</v>
      </c>
      <c r="M426" s="149">
        <v>120</v>
      </c>
      <c r="N426" s="152">
        <v>2.55</v>
      </c>
      <c r="O426" s="149" t="s">
        <v>40</v>
      </c>
      <c r="P426" s="176" t="s">
        <v>1022</v>
      </c>
      <c r="Q426" s="85" t="str">
        <f t="shared" si="4"/>
        <v>P</v>
      </c>
      <c r="R426" s="86" t="s">
        <v>413</v>
      </c>
      <c r="S426" s="89" t="s">
        <v>421</v>
      </c>
      <c r="T426" s="174" t="s">
        <v>1687</v>
      </c>
      <c r="U426" s="86" t="e">
        <f>VLOOKUP(B426,'[1]CT1'!$B$4:$B$93,1,FALSE)</f>
        <v>#N/A</v>
      </c>
      <c r="V426" s="168"/>
      <c r="W426" s="88"/>
      <c r="X426" s="172" t="s">
        <v>1701</v>
      </c>
      <c r="Y426" s="87" t="str">
        <f>VLOOKUP(B426,'[2]Đơn T10'!$C$7:$C$620,1,FALSE)</f>
        <v>17D200010</v>
      </c>
    </row>
    <row r="427" spans="1:25" s="87" customFormat="1" ht="25.5" customHeight="1">
      <c r="A427" s="77">
        <f>IF(B427&lt;&gt;" ",SUBTOTAL(103,B$7:$B427))</f>
        <v>421</v>
      </c>
      <c r="B427" s="149" t="s">
        <v>1496</v>
      </c>
      <c r="C427" s="166" t="s">
        <v>1497</v>
      </c>
      <c r="D427" s="167" t="s">
        <v>384</v>
      </c>
      <c r="E427" s="148" t="s">
        <v>1124</v>
      </c>
      <c r="F427" s="149" t="s">
        <v>72</v>
      </c>
      <c r="G427" s="149" t="s">
        <v>1493</v>
      </c>
      <c r="H427" s="150" t="s">
        <v>161</v>
      </c>
      <c r="I427" s="150" t="s">
        <v>161</v>
      </c>
      <c r="J427" s="150" t="s">
        <v>161</v>
      </c>
      <c r="K427" s="151">
        <v>8.5</v>
      </c>
      <c r="L427" s="149">
        <v>112</v>
      </c>
      <c r="M427" s="149">
        <v>120</v>
      </c>
      <c r="N427" s="152">
        <v>2.68</v>
      </c>
      <c r="O427" s="149" t="s">
        <v>40</v>
      </c>
      <c r="P427" s="176" t="s">
        <v>1022</v>
      </c>
      <c r="Q427" s="85" t="str">
        <f t="shared" si="4"/>
        <v>P</v>
      </c>
      <c r="R427" s="86" t="s">
        <v>413</v>
      </c>
      <c r="S427" s="89" t="s">
        <v>421</v>
      </c>
      <c r="T427" s="174" t="s">
        <v>1687</v>
      </c>
      <c r="U427" s="86" t="e">
        <f>VLOOKUP(B427,'[1]CT1'!$B$4:$B$93,1,FALSE)</f>
        <v>#N/A</v>
      </c>
      <c r="V427" s="168"/>
      <c r="W427" s="88"/>
      <c r="X427" s="172" t="s">
        <v>1701</v>
      </c>
      <c r="Y427" s="87" t="str">
        <f>VLOOKUP(B427,'[2]Đơn T10'!$C$7:$C$620,1,FALSE)</f>
        <v>17D200014</v>
      </c>
    </row>
    <row r="428" spans="1:25" s="87" customFormat="1" ht="25.5" customHeight="1">
      <c r="A428" s="77">
        <f>IF(B428&lt;&gt;" ",SUBTOTAL(103,B$7:$B428))</f>
        <v>422</v>
      </c>
      <c r="B428" s="149" t="s">
        <v>1498</v>
      </c>
      <c r="C428" s="166" t="s">
        <v>1499</v>
      </c>
      <c r="D428" s="167" t="s">
        <v>106</v>
      </c>
      <c r="E428" s="148" t="s">
        <v>1021</v>
      </c>
      <c r="F428" s="149" t="s">
        <v>38</v>
      </c>
      <c r="G428" s="149" t="s">
        <v>1500</v>
      </c>
      <c r="H428" s="150" t="s">
        <v>161</v>
      </c>
      <c r="I428" s="150" t="s">
        <v>161</v>
      </c>
      <c r="J428" s="150" t="s">
        <v>161</v>
      </c>
      <c r="K428" s="151">
        <v>8.5</v>
      </c>
      <c r="L428" s="149">
        <v>112</v>
      </c>
      <c r="M428" s="149">
        <v>120</v>
      </c>
      <c r="N428" s="152">
        <v>2.78</v>
      </c>
      <c r="O428" s="149" t="s">
        <v>40</v>
      </c>
      <c r="P428" s="176" t="s">
        <v>1022</v>
      </c>
      <c r="Q428" s="85" t="str">
        <f t="shared" si="4"/>
        <v>P</v>
      </c>
      <c r="R428" s="86" t="s">
        <v>413</v>
      </c>
      <c r="S428" s="89" t="s">
        <v>421</v>
      </c>
      <c r="T428" s="174" t="s">
        <v>1687</v>
      </c>
      <c r="U428" s="86" t="e">
        <f>VLOOKUP(B428,'[1]CT1'!$B$4:$B$93,1,FALSE)</f>
        <v>#N/A</v>
      </c>
      <c r="V428" s="168"/>
      <c r="W428" s="88"/>
      <c r="X428" s="172">
        <v>0</v>
      </c>
      <c r="Y428" s="87" t="str">
        <f>VLOOKUP(B428,'[2]Đơn T10'!$C$7:$C$620,1,FALSE)</f>
        <v>17D200064</v>
      </c>
    </row>
    <row r="429" spans="1:25" s="87" customFormat="1" ht="25.5" customHeight="1">
      <c r="A429" s="77">
        <f>IF(B429&lt;&gt;" ",SUBTOTAL(103,B$7:$B429))</f>
        <v>423</v>
      </c>
      <c r="B429" s="149" t="s">
        <v>1501</v>
      </c>
      <c r="C429" s="166" t="s">
        <v>1502</v>
      </c>
      <c r="D429" s="167" t="s">
        <v>1503</v>
      </c>
      <c r="E429" s="148" t="s">
        <v>1268</v>
      </c>
      <c r="F429" s="149" t="s">
        <v>72</v>
      </c>
      <c r="G429" s="149" t="s">
        <v>1500</v>
      </c>
      <c r="H429" s="150" t="s">
        <v>161</v>
      </c>
      <c r="I429" s="150" t="s">
        <v>161</v>
      </c>
      <c r="J429" s="150" t="s">
        <v>161</v>
      </c>
      <c r="K429" s="151">
        <v>9</v>
      </c>
      <c r="L429" s="149">
        <v>112</v>
      </c>
      <c r="M429" s="149">
        <v>120</v>
      </c>
      <c r="N429" s="152">
        <v>3.15</v>
      </c>
      <c r="O429" s="149" t="s">
        <v>40</v>
      </c>
      <c r="P429" s="176" t="s">
        <v>1022</v>
      </c>
      <c r="Q429" s="85" t="str">
        <f t="shared" si="4"/>
        <v>P</v>
      </c>
      <c r="R429" s="86" t="s">
        <v>413</v>
      </c>
      <c r="S429" s="89" t="s">
        <v>421</v>
      </c>
      <c r="T429" s="174" t="s">
        <v>1687</v>
      </c>
      <c r="U429" s="86" t="e">
        <f>VLOOKUP(B429,'[1]CT1'!$B$4:$B$93,1,FALSE)</f>
        <v>#N/A</v>
      </c>
      <c r="V429" s="168"/>
      <c r="W429" s="88"/>
      <c r="X429" s="172" t="s">
        <v>1701</v>
      </c>
      <c r="Y429" s="87" t="str">
        <f>VLOOKUP(B429,'[2]Đơn T10'!$C$7:$C$620,1,FALSE)</f>
        <v>17D200068</v>
      </c>
    </row>
    <row r="430" spans="1:25" s="87" customFormat="1" ht="25.5" customHeight="1">
      <c r="A430" s="77">
        <f>IF(B430&lt;&gt;" ",SUBTOTAL(103,B$7:$B430))</f>
        <v>424</v>
      </c>
      <c r="B430" s="149" t="s">
        <v>1504</v>
      </c>
      <c r="C430" s="166" t="s">
        <v>1173</v>
      </c>
      <c r="D430" s="167" t="s">
        <v>354</v>
      </c>
      <c r="E430" s="148" t="s">
        <v>954</v>
      </c>
      <c r="F430" s="149" t="s">
        <v>38</v>
      </c>
      <c r="G430" s="149" t="s">
        <v>1500</v>
      </c>
      <c r="H430" s="150" t="s">
        <v>161</v>
      </c>
      <c r="I430" s="150" t="s">
        <v>161</v>
      </c>
      <c r="J430" s="150" t="s">
        <v>161</v>
      </c>
      <c r="K430" s="151">
        <v>8.5</v>
      </c>
      <c r="L430" s="149">
        <v>112</v>
      </c>
      <c r="M430" s="149">
        <v>120</v>
      </c>
      <c r="N430" s="152">
        <v>2.49</v>
      </c>
      <c r="O430" s="149" t="s">
        <v>169</v>
      </c>
      <c r="P430" s="176" t="s">
        <v>1022</v>
      </c>
      <c r="Q430" s="85" t="str">
        <f t="shared" si="4"/>
        <v>P</v>
      </c>
      <c r="R430" s="86" t="s">
        <v>413</v>
      </c>
      <c r="S430" s="89" t="s">
        <v>421</v>
      </c>
      <c r="T430" s="174" t="s">
        <v>1687</v>
      </c>
      <c r="U430" s="86" t="e">
        <f>VLOOKUP(B430,'[1]CT1'!$B$4:$B$93,1,FALSE)</f>
        <v>#N/A</v>
      </c>
      <c r="V430" s="168"/>
      <c r="W430" s="88"/>
      <c r="X430" s="172">
        <v>0</v>
      </c>
      <c r="Y430" s="87" t="str">
        <f>VLOOKUP(B430,'[2]Đơn T10'!$C$7:$C$620,1,FALSE)</f>
        <v>17D200086</v>
      </c>
    </row>
    <row r="431" spans="1:25" s="87" customFormat="1" ht="25.5" customHeight="1">
      <c r="A431" s="77">
        <f>IF(B431&lt;&gt;" ",SUBTOTAL(103,B$7:$B431))</f>
        <v>425</v>
      </c>
      <c r="B431" s="149" t="s">
        <v>1505</v>
      </c>
      <c r="C431" s="166" t="s">
        <v>1506</v>
      </c>
      <c r="D431" s="167" t="s">
        <v>106</v>
      </c>
      <c r="E431" s="148" t="s">
        <v>1238</v>
      </c>
      <c r="F431" s="149" t="s">
        <v>38</v>
      </c>
      <c r="G431" s="149" t="s">
        <v>1507</v>
      </c>
      <c r="H431" s="150" t="s">
        <v>161</v>
      </c>
      <c r="I431" s="150" t="s">
        <v>161</v>
      </c>
      <c r="J431" s="150" t="s">
        <v>161</v>
      </c>
      <c r="K431" s="151">
        <v>9.3</v>
      </c>
      <c r="L431" s="149">
        <v>112</v>
      </c>
      <c r="M431" s="149">
        <v>120</v>
      </c>
      <c r="N431" s="152">
        <v>3.57</v>
      </c>
      <c r="O431" s="149" t="s">
        <v>66</v>
      </c>
      <c r="P431" s="176" t="s">
        <v>1022</v>
      </c>
      <c r="Q431" s="85" t="str">
        <f t="shared" si="4"/>
        <v>P</v>
      </c>
      <c r="R431" s="86" t="s">
        <v>413</v>
      </c>
      <c r="S431" s="89" t="s">
        <v>421</v>
      </c>
      <c r="T431" s="174" t="s">
        <v>1687</v>
      </c>
      <c r="U431" s="86" t="e">
        <f>VLOOKUP(B431,'[1]CT1'!$B$4:$B$93,1,FALSE)</f>
        <v>#N/A</v>
      </c>
      <c r="V431" s="168"/>
      <c r="W431" s="88"/>
      <c r="X431" s="172">
        <v>0</v>
      </c>
      <c r="Y431" s="87" t="str">
        <f>VLOOKUP(B431,'[2]Đơn T10'!$C$7:$C$620,1,FALSE)</f>
        <v>17D200124</v>
      </c>
    </row>
    <row r="432" spans="1:25" s="87" customFormat="1" ht="25.5" customHeight="1">
      <c r="A432" s="77">
        <f>IF(B432&lt;&gt;" ",SUBTOTAL(103,B$7:$B432))</f>
        <v>426</v>
      </c>
      <c r="B432" s="149" t="s">
        <v>1508</v>
      </c>
      <c r="C432" s="166" t="s">
        <v>280</v>
      </c>
      <c r="D432" s="167" t="s">
        <v>1509</v>
      </c>
      <c r="E432" s="148" t="s">
        <v>1510</v>
      </c>
      <c r="F432" s="149" t="s">
        <v>72</v>
      </c>
      <c r="G432" s="149" t="s">
        <v>1507</v>
      </c>
      <c r="H432" s="150" t="s">
        <v>161</v>
      </c>
      <c r="I432" s="150" t="s">
        <v>161</v>
      </c>
      <c r="J432" s="150" t="s">
        <v>161</v>
      </c>
      <c r="K432" s="151">
        <v>8.8</v>
      </c>
      <c r="L432" s="149">
        <v>112</v>
      </c>
      <c r="M432" s="149">
        <v>120</v>
      </c>
      <c r="N432" s="152">
        <v>3.22</v>
      </c>
      <c r="O432" s="149" t="s">
        <v>66</v>
      </c>
      <c r="P432" s="176" t="s">
        <v>1022</v>
      </c>
      <c r="Q432" s="85" t="str">
        <f t="shared" si="4"/>
        <v>P</v>
      </c>
      <c r="R432" s="86" t="s">
        <v>413</v>
      </c>
      <c r="S432" s="89" t="s">
        <v>421</v>
      </c>
      <c r="T432" s="174" t="s">
        <v>1687</v>
      </c>
      <c r="U432" s="86" t="e">
        <f>VLOOKUP(B432,'[1]CT1'!$B$4:$B$93,1,FALSE)</f>
        <v>#N/A</v>
      </c>
      <c r="V432" s="168"/>
      <c r="W432" s="88"/>
      <c r="X432" s="172" t="s">
        <v>1701</v>
      </c>
      <c r="Y432" s="87" t="str">
        <f>VLOOKUP(B432,'[2]Đơn T10'!$C$7:$C$620,1,FALSE)</f>
        <v>17D200126</v>
      </c>
    </row>
    <row r="433" spans="1:25" s="87" customFormat="1" ht="25.5" customHeight="1">
      <c r="A433" s="77">
        <f>IF(B433&lt;&gt;" ",SUBTOTAL(103,B$7:$B433))</f>
        <v>427</v>
      </c>
      <c r="B433" s="149" t="s">
        <v>1511</v>
      </c>
      <c r="C433" s="166" t="s">
        <v>1512</v>
      </c>
      <c r="D433" s="167" t="s">
        <v>180</v>
      </c>
      <c r="E433" s="148" t="s">
        <v>1277</v>
      </c>
      <c r="F433" s="149" t="s">
        <v>38</v>
      </c>
      <c r="G433" s="149" t="s">
        <v>1507</v>
      </c>
      <c r="H433" s="150" t="s">
        <v>161</v>
      </c>
      <c r="I433" s="150" t="s">
        <v>161</v>
      </c>
      <c r="J433" s="150" t="s">
        <v>161</v>
      </c>
      <c r="K433" s="151">
        <v>8.8</v>
      </c>
      <c r="L433" s="149">
        <v>112</v>
      </c>
      <c r="M433" s="149">
        <v>120</v>
      </c>
      <c r="N433" s="152">
        <v>3.12</v>
      </c>
      <c r="O433" s="149" t="s">
        <v>40</v>
      </c>
      <c r="P433" s="176" t="s">
        <v>1022</v>
      </c>
      <c r="Q433" s="85" t="str">
        <f t="shared" si="4"/>
        <v>P</v>
      </c>
      <c r="R433" s="86" t="s">
        <v>413</v>
      </c>
      <c r="S433" s="89" t="s">
        <v>421</v>
      </c>
      <c r="T433" s="174" t="s">
        <v>1687</v>
      </c>
      <c r="U433" s="86" t="e">
        <f>VLOOKUP(B433,'[1]CT1'!$B$4:$B$93,1,FALSE)</f>
        <v>#N/A</v>
      </c>
      <c r="V433" s="168"/>
      <c r="W433" s="88"/>
      <c r="X433" s="172" t="s">
        <v>1701</v>
      </c>
      <c r="Y433" s="87" t="str">
        <f>VLOOKUP(B433,'[2]Đơn T10'!$C$7:$C$620,1,FALSE)</f>
        <v>17D200128</v>
      </c>
    </row>
    <row r="434" spans="1:25" s="87" customFormat="1" ht="25.5" customHeight="1">
      <c r="A434" s="77">
        <f>IF(B434&lt;&gt;" ",SUBTOTAL(103,B$7:$B434))</f>
        <v>428</v>
      </c>
      <c r="B434" s="149" t="s">
        <v>1513</v>
      </c>
      <c r="C434" s="166" t="s">
        <v>1514</v>
      </c>
      <c r="D434" s="167" t="s">
        <v>72</v>
      </c>
      <c r="E434" s="148" t="s">
        <v>780</v>
      </c>
      <c r="F434" s="149" t="s">
        <v>72</v>
      </c>
      <c r="G434" s="149" t="s">
        <v>1507</v>
      </c>
      <c r="H434" s="150" t="s">
        <v>161</v>
      </c>
      <c r="I434" s="150" t="s">
        <v>161</v>
      </c>
      <c r="J434" s="150" t="s">
        <v>161</v>
      </c>
      <c r="K434" s="151">
        <v>8.2</v>
      </c>
      <c r="L434" s="149">
        <v>112</v>
      </c>
      <c r="M434" s="149">
        <v>120</v>
      </c>
      <c r="N434" s="152">
        <v>2.63</v>
      </c>
      <c r="O434" s="149" t="s">
        <v>40</v>
      </c>
      <c r="P434" s="176" t="s">
        <v>1022</v>
      </c>
      <c r="Q434" s="85" t="str">
        <f aca="true" t="shared" si="5" ref="Q434:Q497">MID(G434,4,1)</f>
        <v>P</v>
      </c>
      <c r="R434" s="86" t="s">
        <v>413</v>
      </c>
      <c r="S434" s="89" t="s">
        <v>421</v>
      </c>
      <c r="T434" s="174" t="s">
        <v>1687</v>
      </c>
      <c r="U434" s="86" t="e">
        <f>VLOOKUP(B434,'[1]CT1'!$B$4:$B$93,1,FALSE)</f>
        <v>#N/A</v>
      </c>
      <c r="V434" s="168"/>
      <c r="W434" s="88"/>
      <c r="X434" s="172" t="s">
        <v>1701</v>
      </c>
      <c r="Y434" s="87" t="str">
        <f>VLOOKUP(B434,'[2]Đơn T10'!$C$7:$C$620,1,FALSE)</f>
        <v>17D200143</v>
      </c>
    </row>
    <row r="435" spans="1:25" s="87" customFormat="1" ht="25.5" customHeight="1">
      <c r="A435" s="77">
        <f>IF(B435&lt;&gt;" ",SUBTOTAL(103,B$7:$B435))</f>
        <v>429</v>
      </c>
      <c r="B435" s="149" t="s">
        <v>1515</v>
      </c>
      <c r="C435" s="166" t="s">
        <v>1516</v>
      </c>
      <c r="D435" s="167" t="s">
        <v>354</v>
      </c>
      <c r="E435" s="148" t="s">
        <v>1517</v>
      </c>
      <c r="F435" s="149" t="s">
        <v>38</v>
      </c>
      <c r="G435" s="149" t="s">
        <v>1507</v>
      </c>
      <c r="H435" s="150" t="s">
        <v>161</v>
      </c>
      <c r="I435" s="150" t="s">
        <v>161</v>
      </c>
      <c r="J435" s="150" t="s">
        <v>161</v>
      </c>
      <c r="K435" s="151">
        <v>8.7</v>
      </c>
      <c r="L435" s="149">
        <v>112</v>
      </c>
      <c r="M435" s="149">
        <v>120</v>
      </c>
      <c r="N435" s="152">
        <v>3.17</v>
      </c>
      <c r="O435" s="149" t="s">
        <v>40</v>
      </c>
      <c r="P435" s="176" t="s">
        <v>1022</v>
      </c>
      <c r="Q435" s="85" t="str">
        <f t="shared" si="5"/>
        <v>P</v>
      </c>
      <c r="R435" s="86" t="s">
        <v>413</v>
      </c>
      <c r="S435" s="89" t="s">
        <v>421</v>
      </c>
      <c r="T435" s="174" t="s">
        <v>1687</v>
      </c>
      <c r="U435" s="86" t="e">
        <f>VLOOKUP(B435,'[1]CT1'!$B$4:$B$93,1,FALSE)</f>
        <v>#N/A</v>
      </c>
      <c r="V435" s="168"/>
      <c r="W435" s="88"/>
      <c r="X435" s="172">
        <v>0</v>
      </c>
      <c r="Y435" s="87" t="str">
        <f>VLOOKUP(B435,'[2]Đơn T10'!$C$7:$C$620,1,FALSE)</f>
        <v>17D200165</v>
      </c>
    </row>
    <row r="436" spans="1:25" s="87" customFormat="1" ht="25.5" customHeight="1">
      <c r="A436" s="77">
        <f>IF(B436&lt;&gt;" ",SUBTOTAL(103,B$7:$B436))</f>
        <v>430</v>
      </c>
      <c r="B436" s="149" t="s">
        <v>1518</v>
      </c>
      <c r="C436" s="166" t="s">
        <v>1519</v>
      </c>
      <c r="D436" s="167" t="s">
        <v>1520</v>
      </c>
      <c r="E436" s="148" t="s">
        <v>1521</v>
      </c>
      <c r="F436" s="149" t="s">
        <v>38</v>
      </c>
      <c r="G436" s="149" t="s">
        <v>1507</v>
      </c>
      <c r="H436" s="150" t="s">
        <v>161</v>
      </c>
      <c r="I436" s="150" t="s">
        <v>161</v>
      </c>
      <c r="J436" s="150" t="s">
        <v>161</v>
      </c>
      <c r="K436" s="151">
        <v>8.4</v>
      </c>
      <c r="L436" s="149">
        <v>112</v>
      </c>
      <c r="M436" s="149">
        <v>120</v>
      </c>
      <c r="N436" s="152">
        <v>2.75</v>
      </c>
      <c r="O436" s="149" t="s">
        <v>40</v>
      </c>
      <c r="P436" s="176" t="s">
        <v>1022</v>
      </c>
      <c r="Q436" s="85" t="str">
        <f t="shared" si="5"/>
        <v>P</v>
      </c>
      <c r="R436" s="86" t="s">
        <v>413</v>
      </c>
      <c r="S436" s="89" t="s">
        <v>421</v>
      </c>
      <c r="T436" s="174" t="s">
        <v>1687</v>
      </c>
      <c r="U436" s="86" t="e">
        <f>VLOOKUP(B436,'[1]CT1'!$B$4:$B$93,1,FALSE)</f>
        <v>#N/A</v>
      </c>
      <c r="V436" s="168"/>
      <c r="W436" s="88"/>
      <c r="X436" s="172">
        <v>0</v>
      </c>
      <c r="Y436" s="87" t="str">
        <f>VLOOKUP(B436,'[2]Đơn T10'!$C$7:$C$620,1,FALSE)</f>
        <v>17D200161</v>
      </c>
    </row>
    <row r="437" spans="1:25" s="87" customFormat="1" ht="25.5" customHeight="1">
      <c r="A437" s="77">
        <f>IF(B437&lt;&gt;" ",SUBTOTAL(103,B$7:$B437))</f>
        <v>431</v>
      </c>
      <c r="B437" s="149" t="s">
        <v>1522</v>
      </c>
      <c r="C437" s="166" t="s">
        <v>1523</v>
      </c>
      <c r="D437" s="167" t="s">
        <v>172</v>
      </c>
      <c r="E437" s="148" t="s">
        <v>968</v>
      </c>
      <c r="F437" s="149" t="s">
        <v>38</v>
      </c>
      <c r="G437" s="149" t="s">
        <v>1507</v>
      </c>
      <c r="H437" s="150" t="s">
        <v>161</v>
      </c>
      <c r="I437" s="150" t="s">
        <v>161</v>
      </c>
      <c r="J437" s="150" t="s">
        <v>161</v>
      </c>
      <c r="K437" s="151">
        <v>8.7</v>
      </c>
      <c r="L437" s="149">
        <v>112</v>
      </c>
      <c r="M437" s="149">
        <v>120</v>
      </c>
      <c r="N437" s="152">
        <v>2.86</v>
      </c>
      <c r="O437" s="149" t="s">
        <v>40</v>
      </c>
      <c r="P437" s="176" t="s">
        <v>1022</v>
      </c>
      <c r="Q437" s="85" t="str">
        <f t="shared" si="5"/>
        <v>P</v>
      </c>
      <c r="R437" s="86" t="s">
        <v>413</v>
      </c>
      <c r="S437" s="89" t="s">
        <v>421</v>
      </c>
      <c r="T437" s="174" t="s">
        <v>1687</v>
      </c>
      <c r="U437" s="86" t="e">
        <f>VLOOKUP(B437,'[1]CT1'!$B$4:$B$93,1,FALSE)</f>
        <v>#N/A</v>
      </c>
      <c r="V437" s="168"/>
      <c r="W437" s="88"/>
      <c r="X437" s="172" t="s">
        <v>1701</v>
      </c>
      <c r="Y437" s="87" t="str">
        <f>VLOOKUP(B437,'[2]Đơn T10'!$C$7:$C$620,1,FALSE)</f>
        <v>17D200162</v>
      </c>
    </row>
    <row r="438" spans="1:25" s="87" customFormat="1" ht="25.5" customHeight="1">
      <c r="A438" s="77">
        <f>IF(B438&lt;&gt;" ",SUBTOTAL(103,B$7:$B438))</f>
        <v>432</v>
      </c>
      <c r="B438" s="149" t="s">
        <v>1524</v>
      </c>
      <c r="C438" s="166" t="s">
        <v>1026</v>
      </c>
      <c r="D438" s="167" t="s">
        <v>301</v>
      </c>
      <c r="E438" s="148" t="s">
        <v>1525</v>
      </c>
      <c r="F438" s="149" t="s">
        <v>38</v>
      </c>
      <c r="G438" s="149" t="s">
        <v>1526</v>
      </c>
      <c r="H438" s="150" t="s">
        <v>161</v>
      </c>
      <c r="I438" s="150" t="s">
        <v>161</v>
      </c>
      <c r="J438" s="150" t="s">
        <v>161</v>
      </c>
      <c r="K438" s="151">
        <v>9.3</v>
      </c>
      <c r="L438" s="149">
        <v>112</v>
      </c>
      <c r="M438" s="149">
        <v>120</v>
      </c>
      <c r="N438" s="152">
        <v>2.96</v>
      </c>
      <c r="O438" s="149" t="s">
        <v>40</v>
      </c>
      <c r="P438" s="176" t="s">
        <v>1022</v>
      </c>
      <c r="Q438" s="85" t="str">
        <f t="shared" si="5"/>
        <v>P</v>
      </c>
      <c r="R438" s="86" t="s">
        <v>413</v>
      </c>
      <c r="S438" s="89" t="s">
        <v>421</v>
      </c>
      <c r="T438" s="174" t="s">
        <v>1687</v>
      </c>
      <c r="U438" s="86" t="e">
        <f>VLOOKUP(B438,'[1]CT1'!$B$4:$B$93,1,FALSE)</f>
        <v>#N/A</v>
      </c>
      <c r="V438" s="168"/>
      <c r="W438" s="88"/>
      <c r="X438" s="172">
        <v>0</v>
      </c>
      <c r="Y438" s="87" t="str">
        <f>VLOOKUP(B438,'[2]Đơn T10'!$C$7:$C$620,1,FALSE)</f>
        <v>17D200226</v>
      </c>
    </row>
    <row r="439" spans="1:25" s="87" customFormat="1" ht="25.5" customHeight="1">
      <c r="A439" s="77">
        <f>IF(B439&lt;&gt;" ",SUBTOTAL(103,B$7:$B439))</f>
        <v>433</v>
      </c>
      <c r="B439" s="149" t="s">
        <v>1527</v>
      </c>
      <c r="C439" s="166" t="s">
        <v>222</v>
      </c>
      <c r="D439" s="167" t="s">
        <v>385</v>
      </c>
      <c r="E439" s="148" t="s">
        <v>1528</v>
      </c>
      <c r="F439" s="149" t="s">
        <v>38</v>
      </c>
      <c r="G439" s="149" t="s">
        <v>1526</v>
      </c>
      <c r="H439" s="150" t="s">
        <v>161</v>
      </c>
      <c r="I439" s="150" t="s">
        <v>161</v>
      </c>
      <c r="J439" s="150" t="s">
        <v>161</v>
      </c>
      <c r="K439" s="151">
        <v>8.5</v>
      </c>
      <c r="L439" s="149">
        <v>112</v>
      </c>
      <c r="M439" s="149">
        <v>120</v>
      </c>
      <c r="N439" s="152">
        <v>2.71</v>
      </c>
      <c r="O439" s="149" t="s">
        <v>40</v>
      </c>
      <c r="P439" s="176" t="s">
        <v>1022</v>
      </c>
      <c r="Q439" s="85" t="str">
        <f t="shared" si="5"/>
        <v>P</v>
      </c>
      <c r="R439" s="86" t="s">
        <v>413</v>
      </c>
      <c r="S439" s="89" t="s">
        <v>421</v>
      </c>
      <c r="T439" s="174" t="s">
        <v>1687</v>
      </c>
      <c r="U439" s="86" t="e">
        <f>VLOOKUP(B439,'[1]CT1'!$B$4:$B$93,1,FALSE)</f>
        <v>#N/A</v>
      </c>
      <c r="V439" s="168"/>
      <c r="W439" s="88"/>
      <c r="X439" s="172">
        <v>0</v>
      </c>
      <c r="Y439" s="87" t="str">
        <f>VLOOKUP(B439,'[2]Đơn T10'!$C$7:$C$620,1,FALSE)</f>
        <v>17D200197</v>
      </c>
    </row>
    <row r="440" spans="1:25" s="87" customFormat="1" ht="25.5" customHeight="1">
      <c r="A440" s="77">
        <f>IF(B440&lt;&gt;" ",SUBTOTAL(103,B$7:$B440))</f>
        <v>434</v>
      </c>
      <c r="B440" s="149" t="s">
        <v>1529</v>
      </c>
      <c r="C440" s="166" t="s">
        <v>1530</v>
      </c>
      <c r="D440" s="167" t="s">
        <v>369</v>
      </c>
      <c r="E440" s="148" t="s">
        <v>1531</v>
      </c>
      <c r="F440" s="149" t="s">
        <v>38</v>
      </c>
      <c r="G440" s="149" t="s">
        <v>1526</v>
      </c>
      <c r="H440" s="150" t="s">
        <v>161</v>
      </c>
      <c r="I440" s="150" t="s">
        <v>161</v>
      </c>
      <c r="J440" s="150" t="s">
        <v>161</v>
      </c>
      <c r="K440" s="151">
        <v>8</v>
      </c>
      <c r="L440" s="149">
        <v>112</v>
      </c>
      <c r="M440" s="149">
        <v>120</v>
      </c>
      <c r="N440" s="152">
        <v>2.65</v>
      </c>
      <c r="O440" s="149" t="s">
        <v>40</v>
      </c>
      <c r="P440" s="176" t="s">
        <v>1022</v>
      </c>
      <c r="Q440" s="85" t="str">
        <f t="shared" si="5"/>
        <v>P</v>
      </c>
      <c r="R440" s="86" t="s">
        <v>413</v>
      </c>
      <c r="S440" s="89" t="s">
        <v>421</v>
      </c>
      <c r="T440" s="174" t="s">
        <v>1687</v>
      </c>
      <c r="U440" s="86" t="e">
        <f>VLOOKUP(B440,'[1]CT1'!$B$4:$B$93,1,FALSE)</f>
        <v>#N/A</v>
      </c>
      <c r="V440" s="168"/>
      <c r="W440" s="88"/>
      <c r="X440" s="172" t="s">
        <v>1701</v>
      </c>
      <c r="Y440" s="87" t="str">
        <f>VLOOKUP(B440,'[2]Đơn T10'!$C$7:$C$620,1,FALSE)</f>
        <v>17D200211</v>
      </c>
    </row>
    <row r="441" spans="1:25" s="87" customFormat="1" ht="25.5" customHeight="1">
      <c r="A441" s="77">
        <f>IF(B441&lt;&gt;" ",SUBTOTAL(103,B$7:$B441))</f>
        <v>435</v>
      </c>
      <c r="B441" s="149" t="s">
        <v>1532</v>
      </c>
      <c r="C441" s="166" t="s">
        <v>1533</v>
      </c>
      <c r="D441" s="167" t="s">
        <v>654</v>
      </c>
      <c r="E441" s="148" t="s">
        <v>1241</v>
      </c>
      <c r="F441" s="149" t="s">
        <v>38</v>
      </c>
      <c r="G441" s="149" t="s">
        <v>1526</v>
      </c>
      <c r="H441" s="150" t="s">
        <v>161</v>
      </c>
      <c r="I441" s="150" t="s">
        <v>161</v>
      </c>
      <c r="J441" s="150" t="s">
        <v>161</v>
      </c>
      <c r="K441" s="151">
        <v>7.5</v>
      </c>
      <c r="L441" s="149">
        <v>112</v>
      </c>
      <c r="M441" s="149">
        <v>120</v>
      </c>
      <c r="N441" s="152">
        <v>2.52</v>
      </c>
      <c r="O441" s="149" t="s">
        <v>40</v>
      </c>
      <c r="P441" s="176" t="s">
        <v>1022</v>
      </c>
      <c r="Q441" s="85" t="str">
        <f t="shared" si="5"/>
        <v>P</v>
      </c>
      <c r="R441" s="86" t="s">
        <v>413</v>
      </c>
      <c r="S441" s="89" t="s">
        <v>421</v>
      </c>
      <c r="T441" s="174" t="s">
        <v>1687</v>
      </c>
      <c r="U441" s="86" t="e">
        <f>VLOOKUP(B441,'[1]CT1'!$B$4:$B$93,1,FALSE)</f>
        <v>#N/A</v>
      </c>
      <c r="V441" s="168"/>
      <c r="W441" s="88"/>
      <c r="X441" s="172">
        <v>0</v>
      </c>
      <c r="Y441" s="87" t="str">
        <f>VLOOKUP(B441,'[2]Đơn T10'!$C$7:$C$620,1,FALSE)</f>
        <v>17D200213</v>
      </c>
    </row>
    <row r="442" spans="1:25" s="87" customFormat="1" ht="25.5" customHeight="1">
      <c r="A442" s="77">
        <f>IF(B442&lt;&gt;" ",SUBTOTAL(103,B$7:$B442))</f>
        <v>436</v>
      </c>
      <c r="B442" s="149" t="s">
        <v>1534</v>
      </c>
      <c r="C442" s="166" t="s">
        <v>53</v>
      </c>
      <c r="D442" s="167" t="s">
        <v>267</v>
      </c>
      <c r="E442" s="148" t="s">
        <v>1535</v>
      </c>
      <c r="F442" s="149" t="s">
        <v>38</v>
      </c>
      <c r="G442" s="149" t="s">
        <v>1526</v>
      </c>
      <c r="H442" s="150" t="s">
        <v>161</v>
      </c>
      <c r="I442" s="150" t="s">
        <v>161</v>
      </c>
      <c r="J442" s="150" t="s">
        <v>161</v>
      </c>
      <c r="K442" s="151">
        <v>8.5</v>
      </c>
      <c r="L442" s="149">
        <v>112</v>
      </c>
      <c r="M442" s="149">
        <v>120</v>
      </c>
      <c r="N442" s="152">
        <v>2.9</v>
      </c>
      <c r="O442" s="149" t="s">
        <v>40</v>
      </c>
      <c r="P442" s="176" t="s">
        <v>1022</v>
      </c>
      <c r="Q442" s="85" t="str">
        <f t="shared" si="5"/>
        <v>P</v>
      </c>
      <c r="R442" s="86" t="s">
        <v>413</v>
      </c>
      <c r="S442" s="89" t="s">
        <v>421</v>
      </c>
      <c r="T442" s="174" t="s">
        <v>1687</v>
      </c>
      <c r="U442" s="86" t="e">
        <f>VLOOKUP(B442,'[1]CT1'!$B$4:$B$93,1,FALSE)</f>
        <v>#N/A</v>
      </c>
      <c r="V442" s="168"/>
      <c r="W442" s="88"/>
      <c r="X442" s="172" t="s">
        <v>1701</v>
      </c>
      <c r="Y442" s="87" t="str">
        <f>VLOOKUP(B442,'[2]Đơn T10'!$C$7:$C$620,1,FALSE)</f>
        <v>17D200218</v>
      </c>
    </row>
    <row r="443" spans="1:25" s="87" customFormat="1" ht="25.5" customHeight="1">
      <c r="A443" s="77">
        <f>IF(B443&lt;&gt;" ",SUBTOTAL(103,B$7:$B443))</f>
        <v>437</v>
      </c>
      <c r="B443" s="149" t="s">
        <v>1536</v>
      </c>
      <c r="C443" s="166" t="s">
        <v>1537</v>
      </c>
      <c r="D443" s="167" t="s">
        <v>267</v>
      </c>
      <c r="E443" s="148" t="s">
        <v>1538</v>
      </c>
      <c r="F443" s="149" t="s">
        <v>38</v>
      </c>
      <c r="G443" s="149" t="s">
        <v>1539</v>
      </c>
      <c r="H443" s="150" t="s">
        <v>161</v>
      </c>
      <c r="I443" s="150" t="s">
        <v>161</v>
      </c>
      <c r="J443" s="150" t="s">
        <v>161</v>
      </c>
      <c r="K443" s="151">
        <v>7.8</v>
      </c>
      <c r="L443" s="149">
        <v>120</v>
      </c>
      <c r="M443" s="149">
        <v>120</v>
      </c>
      <c r="N443" s="152">
        <v>2.64</v>
      </c>
      <c r="O443" s="149" t="s">
        <v>40</v>
      </c>
      <c r="P443" s="176" t="s">
        <v>1022</v>
      </c>
      <c r="Q443" s="85" t="str">
        <f t="shared" si="5"/>
        <v>Q</v>
      </c>
      <c r="R443" s="86" t="s">
        <v>30</v>
      </c>
      <c r="S443" s="89" t="s">
        <v>398</v>
      </c>
      <c r="T443" s="174" t="s">
        <v>1692</v>
      </c>
      <c r="U443" s="86" t="e">
        <f>VLOOKUP(B443,'[1]CT1'!$B$4:$B$93,1,FALSE)</f>
        <v>#N/A</v>
      </c>
      <c r="V443" s="168"/>
      <c r="W443" s="88"/>
      <c r="X443" s="172" t="s">
        <v>1701</v>
      </c>
      <c r="Y443" s="87" t="str">
        <f>VLOOKUP(B443,'[2]Đơn T10'!$C$7:$C$620,1,FALSE)</f>
        <v>17D105022</v>
      </c>
    </row>
    <row r="444" spans="1:25" s="87" customFormat="1" ht="25.5" customHeight="1">
      <c r="A444" s="77">
        <f>IF(B444&lt;&gt;" ",SUBTOTAL(103,B$7:$B444))</f>
        <v>438</v>
      </c>
      <c r="B444" s="149" t="s">
        <v>1540</v>
      </c>
      <c r="C444" s="166" t="s">
        <v>1541</v>
      </c>
      <c r="D444" s="167" t="s">
        <v>106</v>
      </c>
      <c r="E444" s="148" t="s">
        <v>1542</v>
      </c>
      <c r="F444" s="149" t="s">
        <v>72</v>
      </c>
      <c r="G444" s="149" t="s">
        <v>1543</v>
      </c>
      <c r="H444" s="150" t="s">
        <v>161</v>
      </c>
      <c r="I444" s="150" t="s">
        <v>161</v>
      </c>
      <c r="J444" s="150" t="s">
        <v>161</v>
      </c>
      <c r="K444" s="151">
        <v>7.8</v>
      </c>
      <c r="L444" s="149">
        <v>120</v>
      </c>
      <c r="M444" s="149">
        <v>120</v>
      </c>
      <c r="N444" s="152">
        <v>2.6</v>
      </c>
      <c r="O444" s="149" t="s">
        <v>40</v>
      </c>
      <c r="P444" s="176" t="s">
        <v>1022</v>
      </c>
      <c r="Q444" s="85" t="str">
        <f t="shared" si="5"/>
        <v>Q</v>
      </c>
      <c r="R444" s="86" t="s">
        <v>30</v>
      </c>
      <c r="S444" s="89" t="s">
        <v>398</v>
      </c>
      <c r="T444" s="174" t="s">
        <v>1692</v>
      </c>
      <c r="U444" s="86" t="e">
        <f>VLOOKUP(B444,'[1]CT1'!$B$4:$B$93,1,FALSE)</f>
        <v>#N/A</v>
      </c>
      <c r="V444" s="168"/>
      <c r="W444" s="88"/>
      <c r="X444" s="172">
        <v>0</v>
      </c>
      <c r="Y444" s="87" t="str">
        <f>VLOOKUP(B444,'[2]Đơn T10'!$C$7:$C$620,1,FALSE)</f>
        <v>15D105102</v>
      </c>
    </row>
    <row r="445" spans="1:25" s="87" customFormat="1" ht="25.5" customHeight="1">
      <c r="A445" s="77">
        <f>IF(B445&lt;&gt;" ",SUBTOTAL(103,B$7:$B445))</f>
        <v>439</v>
      </c>
      <c r="B445" s="149" t="s">
        <v>1544</v>
      </c>
      <c r="C445" s="166" t="s">
        <v>80</v>
      </c>
      <c r="D445" s="167" t="s">
        <v>354</v>
      </c>
      <c r="E445" s="148" t="s">
        <v>1438</v>
      </c>
      <c r="F445" s="149" t="s">
        <v>38</v>
      </c>
      <c r="G445" s="149" t="s">
        <v>1543</v>
      </c>
      <c r="H445" s="150" t="s">
        <v>161</v>
      </c>
      <c r="I445" s="150" t="s">
        <v>161</v>
      </c>
      <c r="J445" s="150" t="s">
        <v>161</v>
      </c>
      <c r="K445" s="151">
        <v>8.5</v>
      </c>
      <c r="L445" s="149">
        <v>120</v>
      </c>
      <c r="M445" s="149">
        <v>120</v>
      </c>
      <c r="N445" s="152">
        <v>3.6</v>
      </c>
      <c r="O445" s="96" t="s">
        <v>939</v>
      </c>
      <c r="P445" s="176" t="s">
        <v>1022</v>
      </c>
      <c r="Q445" s="85" t="str">
        <f t="shared" si="5"/>
        <v>Q</v>
      </c>
      <c r="R445" s="86" t="s">
        <v>30</v>
      </c>
      <c r="S445" s="89" t="s">
        <v>398</v>
      </c>
      <c r="T445" s="174" t="s">
        <v>1692</v>
      </c>
      <c r="U445" s="86" t="e">
        <f>VLOOKUP(B445,'[1]CT1'!$B$4:$B$93,1,FALSE)</f>
        <v>#N/A</v>
      </c>
      <c r="V445" s="168"/>
      <c r="W445" s="88"/>
      <c r="X445" s="172" t="s">
        <v>1701</v>
      </c>
      <c r="Y445" s="87" t="str">
        <f>VLOOKUP(B445,'[2]Đơn T10'!$C$7:$C$620,1,FALSE)</f>
        <v>17D105068</v>
      </c>
    </row>
    <row r="446" spans="1:25" s="87" customFormat="1" ht="25.5" customHeight="1">
      <c r="A446" s="77">
        <f>IF(B446&lt;&gt;" ",SUBTOTAL(103,B$7:$B446))</f>
        <v>440</v>
      </c>
      <c r="B446" s="149" t="s">
        <v>1545</v>
      </c>
      <c r="C446" s="166" t="s">
        <v>1546</v>
      </c>
      <c r="D446" s="167" t="s">
        <v>63</v>
      </c>
      <c r="E446" s="148" t="s">
        <v>1248</v>
      </c>
      <c r="F446" s="149" t="s">
        <v>38</v>
      </c>
      <c r="G446" s="149" t="s">
        <v>1543</v>
      </c>
      <c r="H446" s="150" t="s">
        <v>161</v>
      </c>
      <c r="I446" s="150" t="s">
        <v>161</v>
      </c>
      <c r="J446" s="150" t="s">
        <v>161</v>
      </c>
      <c r="K446" s="151">
        <v>8.8</v>
      </c>
      <c r="L446" s="149">
        <v>120</v>
      </c>
      <c r="M446" s="149">
        <v>120</v>
      </c>
      <c r="N446" s="152">
        <v>3.23</v>
      </c>
      <c r="O446" s="149" t="s">
        <v>66</v>
      </c>
      <c r="P446" s="176" t="s">
        <v>1022</v>
      </c>
      <c r="Q446" s="85" t="str">
        <f t="shared" si="5"/>
        <v>Q</v>
      </c>
      <c r="R446" s="86" t="s">
        <v>30</v>
      </c>
      <c r="S446" s="89" t="s">
        <v>398</v>
      </c>
      <c r="T446" s="174" t="s">
        <v>1692</v>
      </c>
      <c r="U446" s="86" t="e">
        <f>VLOOKUP(B446,'[1]CT1'!$B$4:$B$93,1,FALSE)</f>
        <v>#N/A</v>
      </c>
      <c r="V446" s="168"/>
      <c r="W446" s="88"/>
      <c r="X446" s="172" t="s">
        <v>1703</v>
      </c>
      <c r="Y446" s="87" t="str">
        <f>VLOOKUP(B446,'[2]Đơn T10'!$C$7:$C$620,1,FALSE)</f>
        <v>17D105071</v>
      </c>
    </row>
    <row r="447" spans="1:25" s="87" customFormat="1" ht="25.5" customHeight="1">
      <c r="A447" s="77">
        <f>IF(B447&lt;&gt;" ",SUBTOTAL(103,B$7:$B447))</f>
        <v>441</v>
      </c>
      <c r="B447" s="149" t="s">
        <v>1547</v>
      </c>
      <c r="C447" s="166" t="s">
        <v>1548</v>
      </c>
      <c r="D447" s="167" t="s">
        <v>267</v>
      </c>
      <c r="E447" s="148" t="s">
        <v>1549</v>
      </c>
      <c r="F447" s="149" t="s">
        <v>38</v>
      </c>
      <c r="G447" s="149" t="s">
        <v>1543</v>
      </c>
      <c r="H447" s="150" t="s">
        <v>161</v>
      </c>
      <c r="I447" s="150" t="s">
        <v>161</v>
      </c>
      <c r="J447" s="150" t="s">
        <v>161</v>
      </c>
      <c r="K447" s="151">
        <v>8</v>
      </c>
      <c r="L447" s="149">
        <v>120</v>
      </c>
      <c r="M447" s="149">
        <v>120</v>
      </c>
      <c r="N447" s="152">
        <v>2.72</v>
      </c>
      <c r="O447" s="149" t="s">
        <v>40</v>
      </c>
      <c r="P447" s="176" t="s">
        <v>1022</v>
      </c>
      <c r="Q447" s="85" t="str">
        <f t="shared" si="5"/>
        <v>Q</v>
      </c>
      <c r="R447" s="86" t="s">
        <v>30</v>
      </c>
      <c r="S447" s="89" t="s">
        <v>398</v>
      </c>
      <c r="T447" s="174" t="s">
        <v>1692</v>
      </c>
      <c r="U447" s="86" t="e">
        <f>VLOOKUP(B447,'[1]CT1'!$B$4:$B$93,1,FALSE)</f>
        <v>#N/A</v>
      </c>
      <c r="V447" s="168"/>
      <c r="W447" s="88"/>
      <c r="X447" s="172">
        <v>0</v>
      </c>
      <c r="Y447" s="87" t="str">
        <f>VLOOKUP(B447,'[2]Đơn T10'!$C$7:$C$620,1,FALSE)</f>
        <v>17D105079</v>
      </c>
    </row>
    <row r="448" spans="1:25" s="87" customFormat="1" ht="25.5" customHeight="1">
      <c r="A448" s="77">
        <f>IF(B448&lt;&gt;" ",SUBTOTAL(103,B$7:$B448))</f>
        <v>442</v>
      </c>
      <c r="B448" s="149" t="s">
        <v>1550</v>
      </c>
      <c r="C448" s="166" t="s">
        <v>222</v>
      </c>
      <c r="D448" s="167" t="s">
        <v>250</v>
      </c>
      <c r="E448" s="148" t="s">
        <v>1551</v>
      </c>
      <c r="F448" s="149" t="s">
        <v>38</v>
      </c>
      <c r="G448" s="149" t="s">
        <v>1543</v>
      </c>
      <c r="H448" s="150" t="s">
        <v>161</v>
      </c>
      <c r="I448" s="150" t="s">
        <v>161</v>
      </c>
      <c r="J448" s="150" t="s">
        <v>161</v>
      </c>
      <c r="K448" s="151">
        <v>8.5</v>
      </c>
      <c r="L448" s="149">
        <v>120</v>
      </c>
      <c r="M448" s="149">
        <v>120</v>
      </c>
      <c r="N448" s="152">
        <v>3.23</v>
      </c>
      <c r="O448" s="149" t="s">
        <v>66</v>
      </c>
      <c r="P448" s="176" t="s">
        <v>1022</v>
      </c>
      <c r="Q448" s="85" t="str">
        <f t="shared" si="5"/>
        <v>Q</v>
      </c>
      <c r="R448" s="86" t="s">
        <v>30</v>
      </c>
      <c r="S448" s="89" t="s">
        <v>398</v>
      </c>
      <c r="T448" s="174" t="s">
        <v>1692</v>
      </c>
      <c r="U448" s="86" t="e">
        <f>VLOOKUP(B448,'[1]CT1'!$B$4:$B$93,1,FALSE)</f>
        <v>#N/A</v>
      </c>
      <c r="V448" s="168"/>
      <c r="W448" s="88"/>
      <c r="X448" s="172" t="s">
        <v>1703</v>
      </c>
      <c r="Y448" s="87" t="str">
        <f>VLOOKUP(B448,'[2]Đơn T10'!$C$7:$C$620,1,FALSE)</f>
        <v>17D105081</v>
      </c>
    </row>
    <row r="449" spans="1:25" s="87" customFormat="1" ht="25.5" customHeight="1">
      <c r="A449" s="77">
        <f>IF(B449&lt;&gt;" ",SUBTOTAL(103,B$7:$B449))</f>
        <v>443</v>
      </c>
      <c r="B449" s="149" t="s">
        <v>1552</v>
      </c>
      <c r="C449" s="166" t="s">
        <v>58</v>
      </c>
      <c r="D449" s="167" t="s">
        <v>386</v>
      </c>
      <c r="E449" s="148" t="s">
        <v>1553</v>
      </c>
      <c r="F449" s="149" t="s">
        <v>38</v>
      </c>
      <c r="G449" s="149" t="s">
        <v>1554</v>
      </c>
      <c r="H449" s="150" t="s">
        <v>161</v>
      </c>
      <c r="I449" s="150" t="s">
        <v>161</v>
      </c>
      <c r="J449" s="150" t="s">
        <v>161</v>
      </c>
      <c r="K449" s="151">
        <v>8.6</v>
      </c>
      <c r="L449" s="149">
        <v>120</v>
      </c>
      <c r="M449" s="149">
        <v>120</v>
      </c>
      <c r="N449" s="152">
        <v>3.03</v>
      </c>
      <c r="O449" s="149" t="s">
        <v>40</v>
      </c>
      <c r="P449" s="176" t="s">
        <v>1022</v>
      </c>
      <c r="Q449" s="85" t="str">
        <f>MID(G449,4,2)</f>
        <v>QT</v>
      </c>
      <c r="R449" s="86" t="s">
        <v>30</v>
      </c>
      <c r="S449" s="89" t="s">
        <v>400</v>
      </c>
      <c r="T449" s="174" t="s">
        <v>1692</v>
      </c>
      <c r="U449" s="86" t="e">
        <f>VLOOKUP(B449,'[1]CT1'!$B$4:$B$93,1,FALSE)</f>
        <v>#N/A</v>
      </c>
      <c r="V449" s="168"/>
      <c r="W449" s="88"/>
      <c r="X449" s="172">
        <v>0</v>
      </c>
      <c r="Y449" s="87" t="str">
        <f>VLOOKUP(B449,'[2]Đơn T10'!$C$7:$C$620,1,FALSE)</f>
        <v>17D107005</v>
      </c>
    </row>
    <row r="450" spans="1:25" s="87" customFormat="1" ht="27" customHeight="1">
      <c r="A450" s="77">
        <f>IF(B450&lt;&gt;" ",SUBTOTAL(103,B$7:$B450))</f>
        <v>444</v>
      </c>
      <c r="B450" s="149" t="s">
        <v>1555</v>
      </c>
      <c r="C450" s="166" t="s">
        <v>1556</v>
      </c>
      <c r="D450" s="167" t="s">
        <v>1273</v>
      </c>
      <c r="E450" s="148" t="s">
        <v>879</v>
      </c>
      <c r="F450" s="149" t="s">
        <v>38</v>
      </c>
      <c r="G450" s="149" t="s">
        <v>1557</v>
      </c>
      <c r="H450" s="150" t="s">
        <v>161</v>
      </c>
      <c r="I450" s="150" t="s">
        <v>161</v>
      </c>
      <c r="J450" s="150" t="s">
        <v>161</v>
      </c>
      <c r="K450" s="151">
        <v>9.1</v>
      </c>
      <c r="L450" s="149">
        <v>112</v>
      </c>
      <c r="M450" s="149">
        <v>120</v>
      </c>
      <c r="N450" s="152">
        <v>3.52</v>
      </c>
      <c r="O450" s="149" t="s">
        <v>66</v>
      </c>
      <c r="P450" s="176" t="s">
        <v>1022</v>
      </c>
      <c r="Q450" s="85" t="str">
        <f t="shared" si="5"/>
        <v>S</v>
      </c>
      <c r="R450" s="86" t="s">
        <v>418</v>
      </c>
      <c r="S450" s="89" t="s">
        <v>422</v>
      </c>
      <c r="T450" s="174" t="s">
        <v>1682</v>
      </c>
      <c r="U450" s="86" t="e">
        <f>VLOOKUP(B450,'[1]CT1'!$B$4:$B$93,1,FALSE)</f>
        <v>#N/A</v>
      </c>
      <c r="V450" s="168"/>
      <c r="W450" s="88"/>
      <c r="X450" s="172">
        <v>0</v>
      </c>
      <c r="Y450" s="87" t="str">
        <f>VLOOKUP(B450,'[2]Đơn T10'!$C$7:$C$620,1,FALSE)</f>
        <v>17D190007</v>
      </c>
    </row>
    <row r="451" spans="1:25" s="87" customFormat="1" ht="27" customHeight="1">
      <c r="A451" s="77">
        <f>IF(B451&lt;&gt;" ",SUBTOTAL(103,B$7:$B451))</f>
        <v>445</v>
      </c>
      <c r="B451" s="149" t="s">
        <v>1558</v>
      </c>
      <c r="C451" s="166" t="s">
        <v>165</v>
      </c>
      <c r="D451" s="167" t="s">
        <v>201</v>
      </c>
      <c r="E451" s="148" t="s">
        <v>1559</v>
      </c>
      <c r="F451" s="149" t="s">
        <v>38</v>
      </c>
      <c r="G451" s="149" t="s">
        <v>1557</v>
      </c>
      <c r="H451" s="150" t="s">
        <v>161</v>
      </c>
      <c r="I451" s="150" t="s">
        <v>161</v>
      </c>
      <c r="J451" s="150" t="s">
        <v>161</v>
      </c>
      <c r="K451" s="151">
        <v>9.1</v>
      </c>
      <c r="L451" s="149">
        <v>112</v>
      </c>
      <c r="M451" s="149">
        <v>120</v>
      </c>
      <c r="N451" s="152">
        <v>3.08</v>
      </c>
      <c r="O451" s="149" t="s">
        <v>40</v>
      </c>
      <c r="P451" s="176" t="s">
        <v>1022</v>
      </c>
      <c r="Q451" s="85" t="str">
        <f t="shared" si="5"/>
        <v>S</v>
      </c>
      <c r="R451" s="86" t="s">
        <v>418</v>
      </c>
      <c r="S451" s="89" t="s">
        <v>422</v>
      </c>
      <c r="T451" s="174" t="s">
        <v>1682</v>
      </c>
      <c r="U451" s="86" t="e">
        <f>VLOOKUP(B451,'[1]CT1'!$B$4:$B$93,1,FALSE)</f>
        <v>#N/A</v>
      </c>
      <c r="V451" s="168"/>
      <c r="W451" s="88"/>
      <c r="X451" s="172" t="s">
        <v>1701</v>
      </c>
      <c r="Y451" s="87" t="str">
        <f>VLOOKUP(B451,'[2]Đơn T10'!$C$7:$C$620,1,FALSE)</f>
        <v>17D190011</v>
      </c>
    </row>
    <row r="452" spans="1:25" s="87" customFormat="1" ht="27" customHeight="1">
      <c r="A452" s="77">
        <f>IF(B452&lt;&gt;" ",SUBTOTAL(103,B$7:$B452))</f>
        <v>446</v>
      </c>
      <c r="B452" s="149" t="s">
        <v>1560</v>
      </c>
      <c r="C452" s="166" t="s">
        <v>285</v>
      </c>
      <c r="D452" s="167" t="s">
        <v>442</v>
      </c>
      <c r="E452" s="148" t="s">
        <v>1561</v>
      </c>
      <c r="F452" s="149" t="s">
        <v>38</v>
      </c>
      <c r="G452" s="149" t="s">
        <v>1557</v>
      </c>
      <c r="H452" s="150" t="s">
        <v>161</v>
      </c>
      <c r="I452" s="150" t="s">
        <v>161</v>
      </c>
      <c r="J452" s="150" t="s">
        <v>161</v>
      </c>
      <c r="K452" s="151">
        <v>8.7</v>
      </c>
      <c r="L452" s="149">
        <v>112</v>
      </c>
      <c r="M452" s="149">
        <v>120</v>
      </c>
      <c r="N452" s="152">
        <v>3.18</v>
      </c>
      <c r="O452" s="149" t="s">
        <v>40</v>
      </c>
      <c r="P452" s="176" t="s">
        <v>1022</v>
      </c>
      <c r="Q452" s="85" t="str">
        <f t="shared" si="5"/>
        <v>S</v>
      </c>
      <c r="R452" s="86" t="s">
        <v>418</v>
      </c>
      <c r="S452" s="89" t="s">
        <v>422</v>
      </c>
      <c r="T452" s="174" t="s">
        <v>1682</v>
      </c>
      <c r="U452" s="86" t="e">
        <f>VLOOKUP(B452,'[1]CT1'!$B$4:$B$93,1,FALSE)</f>
        <v>#N/A</v>
      </c>
      <c r="V452" s="168"/>
      <c r="W452" s="88"/>
      <c r="X452" s="172" t="s">
        <v>1701</v>
      </c>
      <c r="Y452" s="87" t="str">
        <f>VLOOKUP(B452,'[2]Đơn T10'!$C$7:$C$620,1,FALSE)</f>
        <v>17D190013</v>
      </c>
    </row>
    <row r="453" spans="1:25" s="87" customFormat="1" ht="27" customHeight="1">
      <c r="A453" s="77">
        <f>IF(B453&lt;&gt;" ",SUBTOTAL(103,B$7:$B453))</f>
        <v>447</v>
      </c>
      <c r="B453" s="149" t="s">
        <v>1562</v>
      </c>
      <c r="C453" s="166" t="s">
        <v>1563</v>
      </c>
      <c r="D453" s="167" t="s">
        <v>480</v>
      </c>
      <c r="E453" s="148" t="s">
        <v>1564</v>
      </c>
      <c r="F453" s="149" t="s">
        <v>72</v>
      </c>
      <c r="G453" s="149" t="s">
        <v>1557</v>
      </c>
      <c r="H453" s="150" t="s">
        <v>161</v>
      </c>
      <c r="I453" s="150" t="s">
        <v>161</v>
      </c>
      <c r="J453" s="150" t="s">
        <v>161</v>
      </c>
      <c r="K453" s="151">
        <v>9.2</v>
      </c>
      <c r="L453" s="149">
        <v>112</v>
      </c>
      <c r="M453" s="149">
        <v>120</v>
      </c>
      <c r="N453" s="152">
        <v>2.51</v>
      </c>
      <c r="O453" s="149" t="s">
        <v>40</v>
      </c>
      <c r="P453" s="176" t="s">
        <v>1022</v>
      </c>
      <c r="Q453" s="85" t="str">
        <f t="shared" si="5"/>
        <v>S</v>
      </c>
      <c r="R453" s="86" t="s">
        <v>418</v>
      </c>
      <c r="S453" s="89" t="s">
        <v>422</v>
      </c>
      <c r="T453" s="174" t="s">
        <v>1682</v>
      </c>
      <c r="U453" s="86" t="e">
        <f>VLOOKUP(B453,'[1]CT1'!$B$4:$B$93,1,FALSE)</f>
        <v>#N/A</v>
      </c>
      <c r="V453" s="168"/>
      <c r="W453" s="88"/>
      <c r="X453" s="172" t="s">
        <v>1701</v>
      </c>
      <c r="Y453" s="87" t="str">
        <f>VLOOKUP(B453,'[2]Đơn T10'!$C$7:$C$620,1,FALSE)</f>
        <v>17D190015</v>
      </c>
    </row>
    <row r="454" spans="1:25" s="87" customFormat="1" ht="27" customHeight="1">
      <c r="A454" s="77">
        <f>IF(B454&lt;&gt;" ",SUBTOTAL(103,B$7:$B454))</f>
        <v>448</v>
      </c>
      <c r="B454" s="149" t="s">
        <v>1565</v>
      </c>
      <c r="C454" s="166" t="s">
        <v>377</v>
      </c>
      <c r="D454" s="167" t="s">
        <v>685</v>
      </c>
      <c r="E454" s="148" t="s">
        <v>1566</v>
      </c>
      <c r="F454" s="149" t="s">
        <v>38</v>
      </c>
      <c r="G454" s="149" t="s">
        <v>1557</v>
      </c>
      <c r="H454" s="150" t="s">
        <v>161</v>
      </c>
      <c r="I454" s="150" t="s">
        <v>161</v>
      </c>
      <c r="J454" s="150" t="s">
        <v>161</v>
      </c>
      <c r="K454" s="151">
        <v>8.3</v>
      </c>
      <c r="L454" s="149">
        <v>112</v>
      </c>
      <c r="M454" s="149">
        <v>120</v>
      </c>
      <c r="N454" s="152">
        <v>3.15</v>
      </c>
      <c r="O454" s="149" t="s">
        <v>40</v>
      </c>
      <c r="P454" s="176" t="s">
        <v>1022</v>
      </c>
      <c r="Q454" s="85" t="str">
        <f t="shared" si="5"/>
        <v>S</v>
      </c>
      <c r="R454" s="86" t="s">
        <v>418</v>
      </c>
      <c r="S454" s="89" t="s">
        <v>422</v>
      </c>
      <c r="T454" s="174" t="s">
        <v>1682</v>
      </c>
      <c r="U454" s="86" t="e">
        <f>VLOOKUP(B454,'[1]CT1'!$B$4:$B$93,1,FALSE)</f>
        <v>#N/A</v>
      </c>
      <c r="V454" s="168"/>
      <c r="W454" s="88"/>
      <c r="X454" s="172" t="s">
        <v>1701</v>
      </c>
      <c r="Y454" s="87" t="str">
        <f>VLOOKUP(B454,'[2]Đơn T10'!$C$7:$C$620,1,FALSE)</f>
        <v>17D190018</v>
      </c>
    </row>
    <row r="455" spans="1:25" s="87" customFormat="1" ht="27" customHeight="1">
      <c r="A455" s="77">
        <f>IF(B455&lt;&gt;" ",SUBTOTAL(103,B$7:$B455))</f>
        <v>449</v>
      </c>
      <c r="B455" s="149" t="s">
        <v>1567</v>
      </c>
      <c r="C455" s="166" t="s">
        <v>861</v>
      </c>
      <c r="D455" s="167" t="s">
        <v>54</v>
      </c>
      <c r="E455" s="148" t="s">
        <v>1528</v>
      </c>
      <c r="F455" s="149" t="s">
        <v>38</v>
      </c>
      <c r="G455" s="149" t="s">
        <v>1557</v>
      </c>
      <c r="H455" s="150" t="s">
        <v>161</v>
      </c>
      <c r="I455" s="150" t="s">
        <v>161</v>
      </c>
      <c r="J455" s="150" t="s">
        <v>161</v>
      </c>
      <c r="K455" s="151">
        <v>8.5</v>
      </c>
      <c r="L455" s="149">
        <v>112</v>
      </c>
      <c r="M455" s="149">
        <v>120</v>
      </c>
      <c r="N455" s="152">
        <v>2.91</v>
      </c>
      <c r="O455" s="149" t="s">
        <v>40</v>
      </c>
      <c r="P455" s="176" t="s">
        <v>1022</v>
      </c>
      <c r="Q455" s="85" t="str">
        <f t="shared" si="5"/>
        <v>S</v>
      </c>
      <c r="R455" s="86" t="s">
        <v>418</v>
      </c>
      <c r="S455" s="89" t="s">
        <v>422</v>
      </c>
      <c r="T455" s="174" t="s">
        <v>1682</v>
      </c>
      <c r="U455" s="86" t="e">
        <f>VLOOKUP(B455,'[1]CT1'!$B$4:$B$93,1,FALSE)</f>
        <v>#N/A</v>
      </c>
      <c r="V455" s="168"/>
      <c r="W455" s="88"/>
      <c r="X455" s="172" t="s">
        <v>1701</v>
      </c>
      <c r="Y455" s="87" t="str">
        <f>VLOOKUP(B455,'[2]Đơn T10'!$C$7:$C$620,1,FALSE)</f>
        <v>17D190021</v>
      </c>
    </row>
    <row r="456" spans="1:25" s="87" customFormat="1" ht="27" customHeight="1">
      <c r="A456" s="77">
        <f>IF(B456&lt;&gt;" ",SUBTOTAL(103,B$7:$B456))</f>
        <v>450</v>
      </c>
      <c r="B456" s="149" t="s">
        <v>1568</v>
      </c>
      <c r="C456" s="166" t="s">
        <v>1569</v>
      </c>
      <c r="D456" s="167" t="s">
        <v>1077</v>
      </c>
      <c r="E456" s="148" t="s">
        <v>1403</v>
      </c>
      <c r="F456" s="149" t="s">
        <v>38</v>
      </c>
      <c r="G456" s="149" t="s">
        <v>1557</v>
      </c>
      <c r="H456" s="150" t="s">
        <v>161</v>
      </c>
      <c r="I456" s="150" t="s">
        <v>161</v>
      </c>
      <c r="J456" s="150" t="s">
        <v>161</v>
      </c>
      <c r="K456" s="151">
        <v>8</v>
      </c>
      <c r="L456" s="149">
        <v>112</v>
      </c>
      <c r="M456" s="149">
        <v>120</v>
      </c>
      <c r="N456" s="152">
        <v>2.77</v>
      </c>
      <c r="O456" s="149" t="s">
        <v>40</v>
      </c>
      <c r="P456" s="176" t="s">
        <v>1022</v>
      </c>
      <c r="Q456" s="85" t="str">
        <f t="shared" si="5"/>
        <v>S</v>
      </c>
      <c r="R456" s="86" t="s">
        <v>418</v>
      </c>
      <c r="S456" s="89" t="s">
        <v>422</v>
      </c>
      <c r="T456" s="174" t="s">
        <v>1682</v>
      </c>
      <c r="U456" s="86" t="e">
        <f>VLOOKUP(B456,'[1]CT1'!$B$4:$B$93,1,FALSE)</f>
        <v>#N/A</v>
      </c>
      <c r="V456" s="168"/>
      <c r="W456" s="88"/>
      <c r="X456" s="172" t="s">
        <v>1701</v>
      </c>
      <c r="Y456" s="87" t="str">
        <f>VLOOKUP(B456,'[2]Đơn T10'!$C$7:$C$620,1,FALSE)</f>
        <v>17D190022</v>
      </c>
    </row>
    <row r="457" spans="1:25" s="87" customFormat="1" ht="27" customHeight="1">
      <c r="A457" s="77">
        <f>IF(B457&lt;&gt;" ",SUBTOTAL(103,B$7:$B457))</f>
        <v>451</v>
      </c>
      <c r="B457" s="149" t="s">
        <v>1570</v>
      </c>
      <c r="C457" s="166" t="s">
        <v>53</v>
      </c>
      <c r="D457" s="167" t="s">
        <v>137</v>
      </c>
      <c r="E457" s="148" t="s">
        <v>1571</v>
      </c>
      <c r="F457" s="149" t="s">
        <v>38</v>
      </c>
      <c r="G457" s="149" t="s">
        <v>1557</v>
      </c>
      <c r="H457" s="150" t="s">
        <v>161</v>
      </c>
      <c r="I457" s="150" t="s">
        <v>161</v>
      </c>
      <c r="J457" s="150" t="s">
        <v>161</v>
      </c>
      <c r="K457" s="151">
        <v>8.6</v>
      </c>
      <c r="L457" s="149">
        <v>112</v>
      </c>
      <c r="M457" s="149">
        <v>120</v>
      </c>
      <c r="N457" s="152">
        <v>3.15</v>
      </c>
      <c r="O457" s="149" t="s">
        <v>40</v>
      </c>
      <c r="P457" s="176" t="s">
        <v>1022</v>
      </c>
      <c r="Q457" s="85" t="str">
        <f t="shared" si="5"/>
        <v>S</v>
      </c>
      <c r="R457" s="86" t="s">
        <v>418</v>
      </c>
      <c r="S457" s="89" t="s">
        <v>422</v>
      </c>
      <c r="T457" s="174" t="s">
        <v>1682</v>
      </c>
      <c r="U457" s="86" t="e">
        <f>VLOOKUP(B457,'[1]CT1'!$B$4:$B$93,1,FALSE)</f>
        <v>#N/A</v>
      </c>
      <c r="V457" s="168"/>
      <c r="W457" s="88"/>
      <c r="X457" s="172" t="s">
        <v>1701</v>
      </c>
      <c r="Y457" s="87" t="str">
        <f>VLOOKUP(B457,'[2]Đơn T10'!$C$7:$C$620,1,FALSE)</f>
        <v>17D190024</v>
      </c>
    </row>
    <row r="458" spans="1:25" s="87" customFormat="1" ht="27" customHeight="1">
      <c r="A458" s="77">
        <f>IF(B458&lt;&gt;" ",SUBTOTAL(103,B$7:$B458))</f>
        <v>452</v>
      </c>
      <c r="B458" s="149" t="s">
        <v>1572</v>
      </c>
      <c r="C458" s="166" t="s">
        <v>80</v>
      </c>
      <c r="D458" s="167" t="s">
        <v>1573</v>
      </c>
      <c r="E458" s="148" t="s">
        <v>1085</v>
      </c>
      <c r="F458" s="149" t="s">
        <v>38</v>
      </c>
      <c r="G458" s="149" t="s">
        <v>1557</v>
      </c>
      <c r="H458" s="150" t="s">
        <v>161</v>
      </c>
      <c r="I458" s="150" t="s">
        <v>161</v>
      </c>
      <c r="J458" s="150" t="s">
        <v>161</v>
      </c>
      <c r="K458" s="151">
        <v>8.6</v>
      </c>
      <c r="L458" s="149">
        <v>112</v>
      </c>
      <c r="M458" s="149">
        <v>120</v>
      </c>
      <c r="N458" s="152">
        <v>2.66</v>
      </c>
      <c r="O458" s="149" t="s">
        <v>40</v>
      </c>
      <c r="P458" s="176" t="s">
        <v>1022</v>
      </c>
      <c r="Q458" s="85" t="str">
        <f t="shared" si="5"/>
        <v>S</v>
      </c>
      <c r="R458" s="86" t="s">
        <v>418</v>
      </c>
      <c r="S458" s="89" t="s">
        <v>422</v>
      </c>
      <c r="T458" s="174" t="s">
        <v>1682</v>
      </c>
      <c r="U458" s="86" t="e">
        <f>VLOOKUP(B458,'[1]CT1'!$B$4:$B$93,1,FALSE)</f>
        <v>#N/A</v>
      </c>
      <c r="V458" s="168"/>
      <c r="W458" s="88"/>
      <c r="X458" s="172" t="s">
        <v>1701</v>
      </c>
      <c r="Y458" s="87" t="str">
        <f>VLOOKUP(B458,'[2]Đơn T10'!$C$7:$C$620,1,FALSE)</f>
        <v>17D190025</v>
      </c>
    </row>
    <row r="459" spans="1:25" s="87" customFormat="1" ht="27" customHeight="1">
      <c r="A459" s="77">
        <f>IF(B459&lt;&gt;" ",SUBTOTAL(103,B$7:$B459))</f>
        <v>453</v>
      </c>
      <c r="B459" s="149" t="s">
        <v>1574</v>
      </c>
      <c r="C459" s="166" t="s">
        <v>1575</v>
      </c>
      <c r="D459" s="167" t="s">
        <v>1576</v>
      </c>
      <c r="E459" s="148" t="s">
        <v>1577</v>
      </c>
      <c r="F459" s="149" t="s">
        <v>72</v>
      </c>
      <c r="G459" s="149" t="s">
        <v>1557</v>
      </c>
      <c r="H459" s="150" t="s">
        <v>161</v>
      </c>
      <c r="I459" s="150" t="s">
        <v>161</v>
      </c>
      <c r="J459" s="150" t="s">
        <v>161</v>
      </c>
      <c r="K459" s="151">
        <v>8.5</v>
      </c>
      <c r="L459" s="149">
        <v>112</v>
      </c>
      <c r="M459" s="149">
        <v>120</v>
      </c>
      <c r="N459" s="152">
        <v>3</v>
      </c>
      <c r="O459" s="149" t="s">
        <v>40</v>
      </c>
      <c r="P459" s="176" t="s">
        <v>1022</v>
      </c>
      <c r="Q459" s="85" t="str">
        <f t="shared" si="5"/>
        <v>S</v>
      </c>
      <c r="R459" s="86" t="s">
        <v>418</v>
      </c>
      <c r="S459" s="89" t="s">
        <v>422</v>
      </c>
      <c r="T459" s="174" t="s">
        <v>1682</v>
      </c>
      <c r="U459" s="86" t="e">
        <f>VLOOKUP(B459,'[1]CT1'!$B$4:$B$93,1,FALSE)</f>
        <v>#N/A</v>
      </c>
      <c r="V459" s="168"/>
      <c r="W459" s="88"/>
      <c r="X459" s="172">
        <v>0</v>
      </c>
      <c r="Y459" s="87" t="str">
        <f>VLOOKUP(B459,'[2]Đơn T10'!$C$7:$C$620,1,FALSE)</f>
        <v>17d190033</v>
      </c>
    </row>
    <row r="460" spans="1:25" s="87" customFormat="1" ht="27" customHeight="1">
      <c r="A460" s="77">
        <f>IF(B460&lt;&gt;" ",SUBTOTAL(103,B$7:$B460))</f>
        <v>454</v>
      </c>
      <c r="B460" s="149" t="s">
        <v>1578</v>
      </c>
      <c r="C460" s="166" t="s">
        <v>367</v>
      </c>
      <c r="D460" s="167" t="s">
        <v>1579</v>
      </c>
      <c r="E460" s="148" t="s">
        <v>1401</v>
      </c>
      <c r="F460" s="149" t="s">
        <v>38</v>
      </c>
      <c r="G460" s="149" t="s">
        <v>1557</v>
      </c>
      <c r="H460" s="150" t="s">
        <v>161</v>
      </c>
      <c r="I460" s="150" t="s">
        <v>161</v>
      </c>
      <c r="J460" s="150" t="s">
        <v>161</v>
      </c>
      <c r="K460" s="151">
        <v>8.6</v>
      </c>
      <c r="L460" s="149">
        <v>112</v>
      </c>
      <c r="M460" s="149">
        <v>120</v>
      </c>
      <c r="N460" s="152">
        <v>2.77</v>
      </c>
      <c r="O460" s="149" t="s">
        <v>40</v>
      </c>
      <c r="P460" s="176" t="s">
        <v>1022</v>
      </c>
      <c r="Q460" s="85" t="str">
        <f t="shared" si="5"/>
        <v>S</v>
      </c>
      <c r="R460" s="86" t="s">
        <v>418</v>
      </c>
      <c r="S460" s="89" t="s">
        <v>422</v>
      </c>
      <c r="T460" s="174" t="s">
        <v>1682</v>
      </c>
      <c r="U460" s="86" t="e">
        <f>VLOOKUP(B460,'[1]CT1'!$B$4:$B$93,1,FALSE)</f>
        <v>#N/A</v>
      </c>
      <c r="V460" s="168"/>
      <c r="W460" s="88"/>
      <c r="X460" s="172">
        <v>0</v>
      </c>
      <c r="Y460" s="87" t="str">
        <f>VLOOKUP(B460,'[2]Đơn T10'!$C$7:$C$620,1,FALSE)</f>
        <v>17D190037</v>
      </c>
    </row>
    <row r="461" spans="1:25" s="87" customFormat="1" ht="27" customHeight="1">
      <c r="A461" s="77">
        <f>IF(B461&lt;&gt;" ",SUBTOTAL(103,B$7:$B461))</f>
        <v>455</v>
      </c>
      <c r="B461" s="149" t="s">
        <v>1580</v>
      </c>
      <c r="C461" s="166" t="s">
        <v>1581</v>
      </c>
      <c r="D461" s="167" t="s">
        <v>1582</v>
      </c>
      <c r="E461" s="148" t="s">
        <v>1583</v>
      </c>
      <c r="F461" s="149" t="s">
        <v>72</v>
      </c>
      <c r="G461" s="149" t="s">
        <v>1584</v>
      </c>
      <c r="H461" s="150" t="s">
        <v>161</v>
      </c>
      <c r="I461" s="150" t="s">
        <v>161</v>
      </c>
      <c r="J461" s="150" t="s">
        <v>161</v>
      </c>
      <c r="K461" s="151">
        <v>8.8</v>
      </c>
      <c r="L461" s="149">
        <v>112</v>
      </c>
      <c r="M461" s="149">
        <v>120</v>
      </c>
      <c r="N461" s="152">
        <v>2.59</v>
      </c>
      <c r="O461" s="149" t="s">
        <v>40</v>
      </c>
      <c r="P461" s="176" t="s">
        <v>1022</v>
      </c>
      <c r="Q461" s="85" t="str">
        <f t="shared" si="5"/>
        <v>S</v>
      </c>
      <c r="R461" s="86" t="s">
        <v>418</v>
      </c>
      <c r="S461" s="89" t="s">
        <v>422</v>
      </c>
      <c r="T461" s="174" t="s">
        <v>1682</v>
      </c>
      <c r="U461" s="86" t="e">
        <f>VLOOKUP(B461,'[1]CT1'!$B$4:$B$93,1,FALSE)</f>
        <v>#N/A</v>
      </c>
      <c r="V461" s="168"/>
      <c r="W461" s="88"/>
      <c r="X461" s="172" t="s">
        <v>1701</v>
      </c>
      <c r="Y461" s="87" t="str">
        <f>VLOOKUP(B461,'[2]Đơn T10'!$C$7:$C$620,1,FALSE)</f>
        <v>17D190066</v>
      </c>
    </row>
    <row r="462" spans="1:25" s="87" customFormat="1" ht="27" customHeight="1">
      <c r="A462" s="77">
        <f>IF(B462&lt;&gt;" ",SUBTOTAL(103,B$7:$B462))</f>
        <v>456</v>
      </c>
      <c r="B462" s="149" t="s">
        <v>1585</v>
      </c>
      <c r="C462" s="166" t="s">
        <v>498</v>
      </c>
      <c r="D462" s="167" t="s">
        <v>480</v>
      </c>
      <c r="E462" s="148" t="s">
        <v>1047</v>
      </c>
      <c r="F462" s="149" t="s">
        <v>72</v>
      </c>
      <c r="G462" s="149" t="s">
        <v>1584</v>
      </c>
      <c r="H462" s="150" t="s">
        <v>161</v>
      </c>
      <c r="I462" s="150" t="s">
        <v>161</v>
      </c>
      <c r="J462" s="150" t="s">
        <v>161</v>
      </c>
      <c r="K462" s="151">
        <v>8.5</v>
      </c>
      <c r="L462" s="149">
        <v>112</v>
      </c>
      <c r="M462" s="149">
        <v>120</v>
      </c>
      <c r="N462" s="152">
        <v>2.67</v>
      </c>
      <c r="O462" s="149" t="s">
        <v>40</v>
      </c>
      <c r="P462" s="176" t="s">
        <v>1022</v>
      </c>
      <c r="Q462" s="85" t="str">
        <f t="shared" si="5"/>
        <v>S</v>
      </c>
      <c r="R462" s="86" t="s">
        <v>418</v>
      </c>
      <c r="S462" s="89" t="s">
        <v>422</v>
      </c>
      <c r="T462" s="174" t="s">
        <v>1682</v>
      </c>
      <c r="U462" s="86" t="e">
        <f>VLOOKUP(B462,'[1]CT1'!$B$4:$B$93,1,FALSE)</f>
        <v>#N/A</v>
      </c>
      <c r="V462" s="168"/>
      <c r="W462" s="88"/>
      <c r="X462" s="172" t="s">
        <v>1701</v>
      </c>
      <c r="Y462" s="87" t="str">
        <f>VLOOKUP(B462,'[2]Đơn T10'!$C$7:$C$620,1,FALSE)</f>
        <v>17D190075</v>
      </c>
    </row>
    <row r="463" spans="1:25" s="87" customFormat="1" ht="27" customHeight="1">
      <c r="A463" s="77">
        <f>IF(B463&lt;&gt;" ",SUBTOTAL(103,B$7:$B463))</f>
        <v>457</v>
      </c>
      <c r="B463" s="149" t="s">
        <v>1586</v>
      </c>
      <c r="C463" s="166" t="s">
        <v>1587</v>
      </c>
      <c r="D463" s="167" t="s">
        <v>1588</v>
      </c>
      <c r="E463" s="148" t="s">
        <v>1451</v>
      </c>
      <c r="F463" s="149" t="s">
        <v>38</v>
      </c>
      <c r="G463" s="149" t="s">
        <v>1584</v>
      </c>
      <c r="H463" s="150" t="s">
        <v>161</v>
      </c>
      <c r="I463" s="150" t="s">
        <v>161</v>
      </c>
      <c r="J463" s="150" t="s">
        <v>161</v>
      </c>
      <c r="K463" s="151">
        <v>8.7</v>
      </c>
      <c r="L463" s="149">
        <v>112</v>
      </c>
      <c r="M463" s="149">
        <v>120</v>
      </c>
      <c r="N463" s="152">
        <v>3.17</v>
      </c>
      <c r="O463" s="149" t="s">
        <v>40</v>
      </c>
      <c r="P463" s="176" t="s">
        <v>1022</v>
      </c>
      <c r="Q463" s="85" t="str">
        <f t="shared" si="5"/>
        <v>S</v>
      </c>
      <c r="R463" s="86" t="s">
        <v>418</v>
      </c>
      <c r="S463" s="89" t="s">
        <v>422</v>
      </c>
      <c r="T463" s="174" t="s">
        <v>1682</v>
      </c>
      <c r="U463" s="86" t="e">
        <f>VLOOKUP(B463,'[1]CT1'!$B$4:$B$93,1,FALSE)</f>
        <v>#N/A</v>
      </c>
      <c r="V463" s="168"/>
      <c r="W463" s="88"/>
      <c r="X463" s="172" t="s">
        <v>1701</v>
      </c>
      <c r="Y463" s="87" t="str">
        <f>VLOOKUP(B463,'[2]Đơn T10'!$C$7:$C$620,1,FALSE)</f>
        <v>17D190080</v>
      </c>
    </row>
    <row r="464" spans="1:25" s="87" customFormat="1" ht="27" customHeight="1">
      <c r="A464" s="77">
        <f>IF(B464&lt;&gt;" ",SUBTOTAL(103,B$7:$B464))</f>
        <v>458</v>
      </c>
      <c r="B464" s="149" t="s">
        <v>1589</v>
      </c>
      <c r="C464" s="166" t="s">
        <v>53</v>
      </c>
      <c r="D464" s="167" t="s">
        <v>1590</v>
      </c>
      <c r="E464" s="148" t="s">
        <v>1477</v>
      </c>
      <c r="F464" s="149" t="s">
        <v>38</v>
      </c>
      <c r="G464" s="149" t="s">
        <v>1584</v>
      </c>
      <c r="H464" s="150" t="s">
        <v>161</v>
      </c>
      <c r="I464" s="150" t="s">
        <v>161</v>
      </c>
      <c r="J464" s="150" t="s">
        <v>161</v>
      </c>
      <c r="K464" s="151">
        <v>8.9</v>
      </c>
      <c r="L464" s="149">
        <v>112</v>
      </c>
      <c r="M464" s="149">
        <v>120</v>
      </c>
      <c r="N464" s="152">
        <v>3.13</v>
      </c>
      <c r="O464" s="149" t="s">
        <v>40</v>
      </c>
      <c r="P464" s="176" t="s">
        <v>1022</v>
      </c>
      <c r="Q464" s="85" t="str">
        <f t="shared" si="5"/>
        <v>S</v>
      </c>
      <c r="R464" s="86" t="s">
        <v>418</v>
      </c>
      <c r="S464" s="89" t="s">
        <v>422</v>
      </c>
      <c r="T464" s="174" t="s">
        <v>1682</v>
      </c>
      <c r="U464" s="86" t="e">
        <f>VLOOKUP(B464,'[1]CT1'!$B$4:$B$93,1,FALSE)</f>
        <v>#N/A</v>
      </c>
      <c r="V464" s="168"/>
      <c r="W464" s="88"/>
      <c r="X464" s="172" t="s">
        <v>1701</v>
      </c>
      <c r="Y464" s="87" t="str">
        <f>VLOOKUP(B464,'[2]Đơn T10'!$C$7:$C$620,1,FALSE)</f>
        <v>17D190085</v>
      </c>
    </row>
    <row r="465" spans="1:25" s="87" customFormat="1" ht="27" customHeight="1">
      <c r="A465" s="77">
        <f>IF(B465&lt;&gt;" ",SUBTOTAL(103,B$7:$B465))</f>
        <v>459</v>
      </c>
      <c r="B465" s="149" t="s">
        <v>1591</v>
      </c>
      <c r="C465" s="166" t="s">
        <v>1405</v>
      </c>
      <c r="D465" s="167" t="s">
        <v>63</v>
      </c>
      <c r="E465" s="148" t="s">
        <v>1592</v>
      </c>
      <c r="F465" s="149" t="s">
        <v>38</v>
      </c>
      <c r="G465" s="149" t="s">
        <v>1584</v>
      </c>
      <c r="H465" s="150" t="s">
        <v>161</v>
      </c>
      <c r="I465" s="150" t="s">
        <v>161</v>
      </c>
      <c r="J465" s="150" t="s">
        <v>161</v>
      </c>
      <c r="K465" s="151">
        <v>8.8</v>
      </c>
      <c r="L465" s="149">
        <v>112</v>
      </c>
      <c r="M465" s="149">
        <v>120</v>
      </c>
      <c r="N465" s="152">
        <v>2.84</v>
      </c>
      <c r="O465" s="149" t="s">
        <v>40</v>
      </c>
      <c r="P465" s="176" t="s">
        <v>1022</v>
      </c>
      <c r="Q465" s="85" t="str">
        <f t="shared" si="5"/>
        <v>S</v>
      </c>
      <c r="R465" s="86" t="s">
        <v>418</v>
      </c>
      <c r="S465" s="89" t="s">
        <v>422</v>
      </c>
      <c r="T465" s="174" t="s">
        <v>1682</v>
      </c>
      <c r="U465" s="86" t="e">
        <f>VLOOKUP(B465,'[1]CT1'!$B$4:$B$93,1,FALSE)</f>
        <v>#N/A</v>
      </c>
      <c r="V465" s="168"/>
      <c r="W465" s="88"/>
      <c r="X465" s="172" t="s">
        <v>1701</v>
      </c>
      <c r="Y465" s="87" t="str">
        <f>VLOOKUP(B465,'[2]Đơn T10'!$C$7:$C$620,1,FALSE)</f>
        <v>17D190086</v>
      </c>
    </row>
    <row r="466" spans="1:25" s="87" customFormat="1" ht="27" customHeight="1">
      <c r="A466" s="77">
        <f>IF(B466&lt;&gt;" ",SUBTOTAL(103,B$7:$B466))</f>
        <v>460</v>
      </c>
      <c r="B466" s="149" t="s">
        <v>1593</v>
      </c>
      <c r="C466" s="166" t="s">
        <v>191</v>
      </c>
      <c r="D466" s="167" t="s">
        <v>654</v>
      </c>
      <c r="E466" s="148" t="s">
        <v>1318</v>
      </c>
      <c r="F466" s="149" t="s">
        <v>38</v>
      </c>
      <c r="G466" s="149" t="s">
        <v>1584</v>
      </c>
      <c r="H466" s="150" t="s">
        <v>161</v>
      </c>
      <c r="I466" s="150" t="s">
        <v>161</v>
      </c>
      <c r="J466" s="150" t="s">
        <v>161</v>
      </c>
      <c r="K466" s="151">
        <v>8.3</v>
      </c>
      <c r="L466" s="149">
        <v>112</v>
      </c>
      <c r="M466" s="149">
        <v>120</v>
      </c>
      <c r="N466" s="152">
        <v>2.76</v>
      </c>
      <c r="O466" s="149" t="s">
        <v>40</v>
      </c>
      <c r="P466" s="176" t="s">
        <v>1022</v>
      </c>
      <c r="Q466" s="85" t="str">
        <f t="shared" si="5"/>
        <v>S</v>
      </c>
      <c r="R466" s="86" t="s">
        <v>418</v>
      </c>
      <c r="S466" s="89" t="s">
        <v>422</v>
      </c>
      <c r="T466" s="174" t="s">
        <v>1682</v>
      </c>
      <c r="U466" s="86" t="e">
        <f>VLOOKUP(B466,'[1]CT1'!$B$4:$B$93,1,FALSE)</f>
        <v>#N/A</v>
      </c>
      <c r="V466" s="168"/>
      <c r="W466" s="88"/>
      <c r="X466" s="172" t="s">
        <v>1701</v>
      </c>
      <c r="Y466" s="87" t="str">
        <f>VLOOKUP(B466,'[2]Đơn T10'!$C$7:$C$620,1,FALSE)</f>
        <v>17D190089</v>
      </c>
    </row>
    <row r="467" spans="1:25" s="87" customFormat="1" ht="27" customHeight="1">
      <c r="A467" s="77">
        <f>IF(B467&lt;&gt;" ",SUBTOTAL(103,B$7:$B467))</f>
        <v>461</v>
      </c>
      <c r="B467" s="149" t="s">
        <v>1594</v>
      </c>
      <c r="C467" s="166" t="s">
        <v>53</v>
      </c>
      <c r="D467" s="167" t="s">
        <v>1595</v>
      </c>
      <c r="E467" s="148" t="s">
        <v>1063</v>
      </c>
      <c r="F467" s="149" t="s">
        <v>38</v>
      </c>
      <c r="G467" s="149" t="s">
        <v>1596</v>
      </c>
      <c r="H467" s="150" t="s">
        <v>161</v>
      </c>
      <c r="I467" s="150" t="s">
        <v>161</v>
      </c>
      <c r="J467" s="150" t="s">
        <v>161</v>
      </c>
      <c r="K467" s="151">
        <v>9.3</v>
      </c>
      <c r="L467" s="149">
        <v>112</v>
      </c>
      <c r="M467" s="149">
        <v>120</v>
      </c>
      <c r="N467" s="152">
        <v>3.24</v>
      </c>
      <c r="O467" s="149" t="s">
        <v>66</v>
      </c>
      <c r="P467" s="176" t="s">
        <v>1022</v>
      </c>
      <c r="Q467" s="85" t="str">
        <f t="shared" si="5"/>
        <v>S</v>
      </c>
      <c r="R467" s="86" t="s">
        <v>418</v>
      </c>
      <c r="S467" s="89" t="s">
        <v>422</v>
      </c>
      <c r="T467" s="174" t="s">
        <v>1682</v>
      </c>
      <c r="U467" s="86" t="e">
        <f>VLOOKUP(B467,'[1]CT1'!$B$4:$B$93,1,FALSE)</f>
        <v>#N/A</v>
      </c>
      <c r="V467" s="168"/>
      <c r="W467" s="88"/>
      <c r="X467" s="172" t="s">
        <v>1701</v>
      </c>
      <c r="Y467" s="87" t="str">
        <f>VLOOKUP(B467,'[2]Đơn T10'!$C$7:$C$620,1,FALSE)</f>
        <v>17D190124</v>
      </c>
    </row>
    <row r="468" spans="1:25" s="87" customFormat="1" ht="27" customHeight="1">
      <c r="A468" s="77">
        <f>IF(B468&lt;&gt;" ",SUBTOTAL(103,B$7:$B468))</f>
        <v>462</v>
      </c>
      <c r="B468" s="149" t="s">
        <v>1597</v>
      </c>
      <c r="C468" s="166" t="s">
        <v>1598</v>
      </c>
      <c r="D468" s="167" t="s">
        <v>258</v>
      </c>
      <c r="E468" s="148" t="s">
        <v>1571</v>
      </c>
      <c r="F468" s="149" t="s">
        <v>38</v>
      </c>
      <c r="G468" s="149" t="s">
        <v>1596</v>
      </c>
      <c r="H468" s="150" t="s">
        <v>161</v>
      </c>
      <c r="I468" s="150" t="s">
        <v>161</v>
      </c>
      <c r="J468" s="150" t="s">
        <v>161</v>
      </c>
      <c r="K468" s="151">
        <v>8.6</v>
      </c>
      <c r="L468" s="149">
        <v>112</v>
      </c>
      <c r="M468" s="149">
        <v>120</v>
      </c>
      <c r="N468" s="152">
        <v>3.13</v>
      </c>
      <c r="O468" s="149" t="s">
        <v>40</v>
      </c>
      <c r="P468" s="176" t="s">
        <v>1022</v>
      </c>
      <c r="Q468" s="85" t="str">
        <f t="shared" si="5"/>
        <v>S</v>
      </c>
      <c r="R468" s="86" t="s">
        <v>418</v>
      </c>
      <c r="S468" s="89" t="s">
        <v>422</v>
      </c>
      <c r="T468" s="174" t="s">
        <v>1682</v>
      </c>
      <c r="U468" s="86" t="e">
        <f>VLOOKUP(B468,'[1]CT1'!$B$4:$B$93,1,FALSE)</f>
        <v>#N/A</v>
      </c>
      <c r="V468" s="168"/>
      <c r="W468" s="88"/>
      <c r="X468" s="172" t="s">
        <v>1701</v>
      </c>
      <c r="Y468" s="87" t="str">
        <f>VLOOKUP(B468,'[2]Đơn T10'!$C$7:$C$620,1,FALSE)</f>
        <v>17D190135</v>
      </c>
    </row>
    <row r="469" spans="1:25" s="87" customFormat="1" ht="27" customHeight="1">
      <c r="A469" s="77">
        <f>IF(B469&lt;&gt;" ",SUBTOTAL(103,B$7:$B469))</f>
        <v>463</v>
      </c>
      <c r="B469" s="149" t="s">
        <v>1599</v>
      </c>
      <c r="C469" s="166" t="s">
        <v>233</v>
      </c>
      <c r="D469" s="167" t="s">
        <v>195</v>
      </c>
      <c r="E469" s="148" t="s">
        <v>1342</v>
      </c>
      <c r="F469" s="149" t="s">
        <v>38</v>
      </c>
      <c r="G469" s="149" t="s">
        <v>1596</v>
      </c>
      <c r="H469" s="150" t="s">
        <v>161</v>
      </c>
      <c r="I469" s="150" t="s">
        <v>161</v>
      </c>
      <c r="J469" s="150" t="s">
        <v>161</v>
      </c>
      <c r="K469" s="151">
        <v>9.3</v>
      </c>
      <c r="L469" s="149">
        <v>112</v>
      </c>
      <c r="M469" s="149">
        <v>120</v>
      </c>
      <c r="N469" s="152">
        <v>3.28</v>
      </c>
      <c r="O469" s="149" t="s">
        <v>66</v>
      </c>
      <c r="P469" s="176" t="s">
        <v>1022</v>
      </c>
      <c r="Q469" s="85" t="str">
        <f t="shared" si="5"/>
        <v>S</v>
      </c>
      <c r="R469" s="86" t="s">
        <v>418</v>
      </c>
      <c r="S469" s="89" t="s">
        <v>422</v>
      </c>
      <c r="T469" s="174" t="s">
        <v>1682</v>
      </c>
      <c r="U469" s="86" t="e">
        <f>VLOOKUP(B469,'[1]CT1'!$B$4:$B$93,1,FALSE)</f>
        <v>#N/A</v>
      </c>
      <c r="V469" s="168"/>
      <c r="W469" s="88"/>
      <c r="X469" s="172" t="s">
        <v>1701</v>
      </c>
      <c r="Y469" s="87" t="str">
        <f>VLOOKUP(B469,'[2]Đơn T10'!$C$7:$C$620,1,FALSE)</f>
        <v>17D190137</v>
      </c>
    </row>
    <row r="470" spans="1:25" s="87" customFormat="1" ht="27" customHeight="1">
      <c r="A470" s="77">
        <f>IF(B470&lt;&gt;" ",SUBTOTAL(103,B$7:$B470))</f>
        <v>464</v>
      </c>
      <c r="B470" s="149" t="s">
        <v>1600</v>
      </c>
      <c r="C470" s="166" t="s">
        <v>1601</v>
      </c>
      <c r="D470" s="167" t="s">
        <v>128</v>
      </c>
      <c r="E470" s="148" t="s">
        <v>1549</v>
      </c>
      <c r="F470" s="149" t="s">
        <v>38</v>
      </c>
      <c r="G470" s="149" t="s">
        <v>1602</v>
      </c>
      <c r="H470" s="150" t="s">
        <v>161</v>
      </c>
      <c r="I470" s="150" t="s">
        <v>161</v>
      </c>
      <c r="J470" s="150" t="s">
        <v>161</v>
      </c>
      <c r="K470" s="151">
        <v>8.8</v>
      </c>
      <c r="L470" s="149">
        <v>112</v>
      </c>
      <c r="M470" s="149">
        <v>120</v>
      </c>
      <c r="N470" s="152">
        <v>2.94</v>
      </c>
      <c r="O470" s="149" t="s">
        <v>40</v>
      </c>
      <c r="P470" s="176" t="s">
        <v>1022</v>
      </c>
      <c r="Q470" s="85" t="str">
        <f t="shared" si="5"/>
        <v>S</v>
      </c>
      <c r="R470" s="86" t="s">
        <v>418</v>
      </c>
      <c r="S470" s="89" t="s">
        <v>422</v>
      </c>
      <c r="T470" s="174" t="s">
        <v>1682</v>
      </c>
      <c r="U470" s="86" t="e">
        <f>VLOOKUP(B470,'[1]CT1'!$B$4:$B$93,1,FALSE)</f>
        <v>#N/A</v>
      </c>
      <c r="V470" s="168"/>
      <c r="W470" s="88"/>
      <c r="X470" s="172" t="s">
        <v>1701</v>
      </c>
      <c r="Y470" s="87" t="str">
        <f>VLOOKUP(B470,'[2]Đơn T10'!$C$7:$C$620,1,FALSE)</f>
        <v>17D190222</v>
      </c>
    </row>
    <row r="471" spans="1:25" s="87" customFormat="1" ht="27" customHeight="1">
      <c r="A471" s="77">
        <f>IF(B471&lt;&gt;" ",SUBTOTAL(103,B$7:$B471))</f>
        <v>465</v>
      </c>
      <c r="B471" s="149" t="s">
        <v>1603</v>
      </c>
      <c r="C471" s="166" t="s">
        <v>53</v>
      </c>
      <c r="D471" s="167" t="s">
        <v>323</v>
      </c>
      <c r="E471" s="148" t="s">
        <v>970</v>
      </c>
      <c r="F471" s="149" t="s">
        <v>38</v>
      </c>
      <c r="G471" s="149" t="s">
        <v>1602</v>
      </c>
      <c r="H471" s="150" t="s">
        <v>161</v>
      </c>
      <c r="I471" s="150" t="s">
        <v>161</v>
      </c>
      <c r="J471" s="150" t="s">
        <v>161</v>
      </c>
      <c r="K471" s="151">
        <v>8.5</v>
      </c>
      <c r="L471" s="149">
        <v>112</v>
      </c>
      <c r="M471" s="149">
        <v>120</v>
      </c>
      <c r="N471" s="152">
        <v>2.63</v>
      </c>
      <c r="O471" s="149" t="s">
        <v>40</v>
      </c>
      <c r="P471" s="176" t="s">
        <v>1022</v>
      </c>
      <c r="Q471" s="85" t="str">
        <f t="shared" si="5"/>
        <v>S</v>
      </c>
      <c r="R471" s="86" t="s">
        <v>418</v>
      </c>
      <c r="S471" s="89" t="s">
        <v>422</v>
      </c>
      <c r="T471" s="174" t="s">
        <v>1682</v>
      </c>
      <c r="U471" s="86" t="e">
        <f>VLOOKUP(B471,'[1]CT1'!$B$4:$B$93,1,FALSE)</f>
        <v>#N/A</v>
      </c>
      <c r="V471" s="168"/>
      <c r="W471" s="88"/>
      <c r="X471" s="172" t="s">
        <v>1701</v>
      </c>
      <c r="Y471" s="87" t="str">
        <f>VLOOKUP(B471,'[2]Đơn T10'!$C$7:$C$620,1,FALSE)</f>
        <v>17D190211</v>
      </c>
    </row>
    <row r="472" spans="1:25" s="87" customFormat="1" ht="25.5" customHeight="1">
      <c r="A472" s="77">
        <f>IF(B472&lt;&gt;" ",SUBTOTAL(103,B$7:$B472))</f>
        <v>466</v>
      </c>
      <c r="B472" s="149" t="s">
        <v>1604</v>
      </c>
      <c r="C472" s="166" t="s">
        <v>1605</v>
      </c>
      <c r="D472" s="167" t="s">
        <v>106</v>
      </c>
      <c r="E472" s="148" t="s">
        <v>1606</v>
      </c>
      <c r="F472" s="149" t="s">
        <v>38</v>
      </c>
      <c r="G472" s="149" t="s">
        <v>1607</v>
      </c>
      <c r="H472" s="150" t="s">
        <v>161</v>
      </c>
      <c r="I472" s="150" t="s">
        <v>161</v>
      </c>
      <c r="J472" s="150" t="s">
        <v>161</v>
      </c>
      <c r="K472" s="151">
        <v>8.5</v>
      </c>
      <c r="L472" s="149">
        <v>112</v>
      </c>
      <c r="M472" s="149">
        <v>120</v>
      </c>
      <c r="N472" s="152">
        <v>3.15</v>
      </c>
      <c r="O472" s="149" t="s">
        <v>40</v>
      </c>
      <c r="P472" s="176" t="s">
        <v>1022</v>
      </c>
      <c r="Q472" s="85" t="str">
        <f t="shared" si="5"/>
        <v>T</v>
      </c>
      <c r="R472" s="86" t="s">
        <v>403</v>
      </c>
      <c r="S472" s="89" t="s">
        <v>407</v>
      </c>
      <c r="T472" s="174" t="s">
        <v>1688</v>
      </c>
      <c r="U472" s="86" t="e">
        <f>VLOOKUP(B472,'[1]CT1'!$B$4:$B$93,1,FALSE)</f>
        <v>#N/A</v>
      </c>
      <c r="V472" s="168"/>
      <c r="W472" s="88"/>
      <c r="X472" s="172" t="s">
        <v>1703</v>
      </c>
      <c r="Y472" s="87" t="str">
        <f>VLOOKUP(B472,'[2]Đơn T10'!$C$7:$C$620,1,FALSE)</f>
        <v>17D220003</v>
      </c>
    </row>
    <row r="473" spans="1:25" s="87" customFormat="1" ht="25.5" customHeight="1">
      <c r="A473" s="77">
        <f>IF(B473&lt;&gt;" ",SUBTOTAL(103,B$7:$B473))</f>
        <v>467</v>
      </c>
      <c r="B473" s="149" t="s">
        <v>1608</v>
      </c>
      <c r="C473" s="166" t="s">
        <v>1609</v>
      </c>
      <c r="D473" s="167" t="s">
        <v>180</v>
      </c>
      <c r="E473" s="148" t="s">
        <v>134</v>
      </c>
      <c r="F473" s="149" t="s">
        <v>38</v>
      </c>
      <c r="G473" s="149" t="s">
        <v>1607</v>
      </c>
      <c r="H473" s="150" t="s">
        <v>161</v>
      </c>
      <c r="I473" s="150" t="s">
        <v>161</v>
      </c>
      <c r="J473" s="150" t="s">
        <v>161</v>
      </c>
      <c r="K473" s="151">
        <v>8.6</v>
      </c>
      <c r="L473" s="149">
        <v>112</v>
      </c>
      <c r="M473" s="149">
        <v>120</v>
      </c>
      <c r="N473" s="152">
        <v>3.17</v>
      </c>
      <c r="O473" s="149" t="s">
        <v>40</v>
      </c>
      <c r="P473" s="176" t="s">
        <v>1022</v>
      </c>
      <c r="Q473" s="85" t="str">
        <f t="shared" si="5"/>
        <v>T</v>
      </c>
      <c r="R473" s="86" t="s">
        <v>403</v>
      </c>
      <c r="S473" s="89" t="s">
        <v>407</v>
      </c>
      <c r="T473" s="174" t="s">
        <v>1688</v>
      </c>
      <c r="U473" s="86" t="e">
        <f>VLOOKUP(B473,'[1]CT1'!$B$4:$B$93,1,FALSE)</f>
        <v>#N/A</v>
      </c>
      <c r="V473" s="168"/>
      <c r="W473" s="88"/>
      <c r="X473" s="172" t="s">
        <v>1701</v>
      </c>
      <c r="Y473" s="87" t="str">
        <f>VLOOKUP(B473,'[2]Đơn T10'!$C$7:$C$620,1,FALSE)</f>
        <v>17D220009</v>
      </c>
    </row>
    <row r="474" spans="1:25" s="87" customFormat="1" ht="25.5" customHeight="1">
      <c r="A474" s="77">
        <f>IF(B474&lt;&gt;" ",SUBTOTAL(103,B$7:$B474))</f>
        <v>468</v>
      </c>
      <c r="B474" s="149" t="s">
        <v>1610</v>
      </c>
      <c r="C474" s="166" t="s">
        <v>1611</v>
      </c>
      <c r="D474" s="167" t="s">
        <v>299</v>
      </c>
      <c r="E474" s="148" t="s">
        <v>1612</v>
      </c>
      <c r="F474" s="149" t="s">
        <v>72</v>
      </c>
      <c r="G474" s="149" t="s">
        <v>1607</v>
      </c>
      <c r="H474" s="150" t="s">
        <v>161</v>
      </c>
      <c r="I474" s="150" t="s">
        <v>161</v>
      </c>
      <c r="J474" s="150" t="s">
        <v>161</v>
      </c>
      <c r="K474" s="151">
        <v>9</v>
      </c>
      <c r="L474" s="149">
        <v>112</v>
      </c>
      <c r="M474" s="149">
        <v>120</v>
      </c>
      <c r="N474" s="152">
        <v>3.36</v>
      </c>
      <c r="O474" s="149" t="s">
        <v>66</v>
      </c>
      <c r="P474" s="176" t="s">
        <v>1022</v>
      </c>
      <c r="Q474" s="85" t="str">
        <f t="shared" si="5"/>
        <v>T</v>
      </c>
      <c r="R474" s="86" t="s">
        <v>403</v>
      </c>
      <c r="S474" s="89" t="s">
        <v>407</v>
      </c>
      <c r="T474" s="174" t="s">
        <v>1688</v>
      </c>
      <c r="U474" s="86" t="e">
        <f>VLOOKUP(B474,'[1]CT1'!$B$4:$B$93,1,FALSE)</f>
        <v>#N/A</v>
      </c>
      <c r="V474" s="168"/>
      <c r="W474" s="88"/>
      <c r="X474" s="172" t="s">
        <v>1701</v>
      </c>
      <c r="Y474" s="87" t="str">
        <f>VLOOKUP(B474,'[2]Đơn T10'!$C$7:$C$620,1,FALSE)</f>
        <v>17D220010</v>
      </c>
    </row>
    <row r="475" spans="1:25" s="87" customFormat="1" ht="25.5" customHeight="1">
      <c r="A475" s="77">
        <f>IF(B475&lt;&gt;" ",SUBTOTAL(103,B$7:$B475))</f>
        <v>469</v>
      </c>
      <c r="B475" s="149" t="s">
        <v>1613</v>
      </c>
      <c r="C475" s="166" t="s">
        <v>53</v>
      </c>
      <c r="D475" s="167" t="s">
        <v>63</v>
      </c>
      <c r="E475" s="148" t="s">
        <v>1614</v>
      </c>
      <c r="F475" s="149" t="s">
        <v>38</v>
      </c>
      <c r="G475" s="149" t="s">
        <v>1607</v>
      </c>
      <c r="H475" s="150" t="s">
        <v>161</v>
      </c>
      <c r="I475" s="150" t="s">
        <v>161</v>
      </c>
      <c r="J475" s="150" t="s">
        <v>161</v>
      </c>
      <c r="K475" s="151">
        <v>8.6</v>
      </c>
      <c r="L475" s="149">
        <v>112</v>
      </c>
      <c r="M475" s="149">
        <v>120</v>
      </c>
      <c r="N475" s="152">
        <v>2.52</v>
      </c>
      <c r="O475" s="149" t="s">
        <v>40</v>
      </c>
      <c r="P475" s="176" t="s">
        <v>1022</v>
      </c>
      <c r="Q475" s="85" t="str">
        <f t="shared" si="5"/>
        <v>T</v>
      </c>
      <c r="R475" s="86" t="s">
        <v>403</v>
      </c>
      <c r="S475" s="89" t="s">
        <v>407</v>
      </c>
      <c r="T475" s="174" t="s">
        <v>1688</v>
      </c>
      <c r="U475" s="86" t="e">
        <f>VLOOKUP(B475,'[1]CT1'!$B$4:$B$93,1,FALSE)</f>
        <v>#N/A</v>
      </c>
      <c r="V475" s="168"/>
      <c r="W475" s="88"/>
      <c r="X475" s="172" t="s">
        <v>1703</v>
      </c>
      <c r="Y475" s="87" t="str">
        <f>VLOOKUP(B475,'[2]Đơn T10'!$C$7:$C$620,1,FALSE)</f>
        <v>17D220029</v>
      </c>
    </row>
    <row r="476" spans="1:25" s="87" customFormat="1" ht="25.5" customHeight="1">
      <c r="A476" s="77">
        <f>IF(B476&lt;&gt;" ",SUBTOTAL(103,B$7:$B476))</f>
        <v>470</v>
      </c>
      <c r="B476" s="149" t="s">
        <v>1615</v>
      </c>
      <c r="C476" s="166" t="s">
        <v>1616</v>
      </c>
      <c r="D476" s="167" t="s">
        <v>267</v>
      </c>
      <c r="E476" s="148" t="s">
        <v>1154</v>
      </c>
      <c r="F476" s="149" t="s">
        <v>38</v>
      </c>
      <c r="G476" s="149" t="s">
        <v>1607</v>
      </c>
      <c r="H476" s="150" t="s">
        <v>161</v>
      </c>
      <c r="I476" s="150" t="s">
        <v>161</v>
      </c>
      <c r="J476" s="150" t="s">
        <v>161</v>
      </c>
      <c r="K476" s="151">
        <v>8.6</v>
      </c>
      <c r="L476" s="149">
        <v>112</v>
      </c>
      <c r="M476" s="149">
        <v>120</v>
      </c>
      <c r="N476" s="152">
        <v>3.08</v>
      </c>
      <c r="O476" s="149" t="s">
        <v>40</v>
      </c>
      <c r="P476" s="176" t="s">
        <v>1022</v>
      </c>
      <c r="Q476" s="85" t="str">
        <f t="shared" si="5"/>
        <v>T</v>
      </c>
      <c r="R476" s="86" t="s">
        <v>403</v>
      </c>
      <c r="S476" s="89" t="s">
        <v>407</v>
      </c>
      <c r="T476" s="174" t="s">
        <v>1688</v>
      </c>
      <c r="U476" s="86" t="e">
        <f>VLOOKUP(B476,'[1]CT1'!$B$4:$B$93,1,FALSE)</f>
        <v>#N/A</v>
      </c>
      <c r="V476" s="168"/>
      <c r="W476" s="88"/>
      <c r="X476" s="172" t="s">
        <v>1701</v>
      </c>
      <c r="Y476" s="87" t="str">
        <f>VLOOKUP(B476,'[2]Đơn T10'!$C$7:$C$620,1,FALSE)</f>
        <v>17D220037</v>
      </c>
    </row>
    <row r="477" spans="1:25" s="87" customFormat="1" ht="25.5" customHeight="1">
      <c r="A477" s="77">
        <f>IF(B477&lt;&gt;" ",SUBTOTAL(103,B$7:$B477))</f>
        <v>471</v>
      </c>
      <c r="B477" s="149" t="s">
        <v>1617</v>
      </c>
      <c r="C477" s="166" t="s">
        <v>1618</v>
      </c>
      <c r="D477" s="167" t="s">
        <v>267</v>
      </c>
      <c r="E477" s="148" t="s">
        <v>1561</v>
      </c>
      <c r="F477" s="149" t="s">
        <v>38</v>
      </c>
      <c r="G477" s="149" t="s">
        <v>1619</v>
      </c>
      <c r="H477" s="150" t="s">
        <v>161</v>
      </c>
      <c r="I477" s="150" t="s">
        <v>161</v>
      </c>
      <c r="J477" s="150" t="s">
        <v>161</v>
      </c>
      <c r="K477" s="151">
        <v>8.6</v>
      </c>
      <c r="L477" s="149">
        <v>112</v>
      </c>
      <c r="M477" s="149">
        <v>120</v>
      </c>
      <c r="N477" s="152">
        <v>3.12</v>
      </c>
      <c r="O477" s="149" t="s">
        <v>40</v>
      </c>
      <c r="P477" s="176" t="s">
        <v>1022</v>
      </c>
      <c r="Q477" s="85" t="str">
        <f t="shared" si="5"/>
        <v>T</v>
      </c>
      <c r="R477" s="86" t="s">
        <v>403</v>
      </c>
      <c r="S477" s="89" t="s">
        <v>407</v>
      </c>
      <c r="T477" s="174" t="s">
        <v>1688</v>
      </c>
      <c r="U477" s="86" t="e">
        <f>VLOOKUP(B477,'[1]CT1'!$B$4:$B$93,1,FALSE)</f>
        <v>#N/A</v>
      </c>
      <c r="V477" s="168"/>
      <c r="W477" s="88"/>
      <c r="X477" s="172" t="s">
        <v>1701</v>
      </c>
      <c r="Y477" s="87" t="str">
        <f>VLOOKUP(B477,'[2]Đơn T10'!$C$7:$C$620,1,FALSE)</f>
        <v>17D220096</v>
      </c>
    </row>
    <row r="478" spans="1:25" s="87" customFormat="1" ht="25.5" customHeight="1">
      <c r="A478" s="77">
        <f>IF(B478&lt;&gt;" ",SUBTOTAL(103,B$7:$B478))</f>
        <v>472</v>
      </c>
      <c r="B478" s="149" t="s">
        <v>1620</v>
      </c>
      <c r="C478" s="166" t="s">
        <v>165</v>
      </c>
      <c r="D478" s="167" t="s">
        <v>201</v>
      </c>
      <c r="E478" s="148" t="s">
        <v>1621</v>
      </c>
      <c r="F478" s="149" t="s">
        <v>38</v>
      </c>
      <c r="G478" s="149" t="s">
        <v>1622</v>
      </c>
      <c r="H478" s="150" t="s">
        <v>161</v>
      </c>
      <c r="I478" s="150" t="s">
        <v>161</v>
      </c>
      <c r="J478" s="150" t="s">
        <v>161</v>
      </c>
      <c r="K478" s="151">
        <v>8.6</v>
      </c>
      <c r="L478" s="149">
        <v>112</v>
      </c>
      <c r="M478" s="149">
        <v>120</v>
      </c>
      <c r="N478" s="152">
        <v>3.41</v>
      </c>
      <c r="O478" s="149" t="s">
        <v>66</v>
      </c>
      <c r="P478" s="176" t="s">
        <v>1022</v>
      </c>
      <c r="Q478" s="85" t="str">
        <f t="shared" si="5"/>
        <v>T</v>
      </c>
      <c r="R478" s="86" t="s">
        <v>403</v>
      </c>
      <c r="S478" s="89" t="s">
        <v>407</v>
      </c>
      <c r="T478" s="174" t="s">
        <v>1688</v>
      </c>
      <c r="U478" s="86" t="e">
        <f>VLOOKUP(B478,'[1]CT1'!$B$4:$B$93,1,FALSE)</f>
        <v>#N/A</v>
      </c>
      <c r="V478" s="168"/>
      <c r="W478" s="88"/>
      <c r="X478" s="172" t="s">
        <v>1701</v>
      </c>
      <c r="Y478" s="87" t="str">
        <f>VLOOKUP(B478,'[2]Đơn T10'!$C$7:$C$620,1,FALSE)</f>
        <v>17D220135</v>
      </c>
    </row>
    <row r="479" spans="1:25" s="87" customFormat="1" ht="25.5" customHeight="1">
      <c r="A479" s="77">
        <f>IF(B479&lt;&gt;" ",SUBTOTAL(103,B$7:$B479))</f>
        <v>473</v>
      </c>
      <c r="B479" s="149" t="s">
        <v>1623</v>
      </c>
      <c r="C479" s="166" t="s">
        <v>1055</v>
      </c>
      <c r="D479" s="167" t="s">
        <v>195</v>
      </c>
      <c r="E479" s="148" t="s">
        <v>1624</v>
      </c>
      <c r="F479" s="149" t="s">
        <v>38</v>
      </c>
      <c r="G479" s="149" t="s">
        <v>1622</v>
      </c>
      <c r="H479" s="150" t="s">
        <v>161</v>
      </c>
      <c r="I479" s="150" t="s">
        <v>161</v>
      </c>
      <c r="J479" s="150" t="s">
        <v>161</v>
      </c>
      <c r="K479" s="151">
        <v>8.6</v>
      </c>
      <c r="L479" s="149">
        <v>112</v>
      </c>
      <c r="M479" s="149">
        <v>120</v>
      </c>
      <c r="N479" s="152">
        <v>3.2</v>
      </c>
      <c r="O479" s="149" t="s">
        <v>66</v>
      </c>
      <c r="P479" s="176" t="s">
        <v>1022</v>
      </c>
      <c r="Q479" s="85" t="str">
        <f t="shared" si="5"/>
        <v>T</v>
      </c>
      <c r="R479" s="86" t="s">
        <v>403</v>
      </c>
      <c r="S479" s="89" t="s">
        <v>407</v>
      </c>
      <c r="T479" s="174" t="s">
        <v>1688</v>
      </c>
      <c r="U479" s="86" t="e">
        <f>VLOOKUP(B479,'[1]CT1'!$B$4:$B$93,1,FALSE)</f>
        <v>#N/A</v>
      </c>
      <c r="V479" s="168"/>
      <c r="W479" s="88"/>
      <c r="X479" s="172">
        <v>0</v>
      </c>
      <c r="Y479" s="87" t="str">
        <f>VLOOKUP(B479,'[2]Đơn T10'!$C$7:$C$620,1,FALSE)</f>
        <v>17D220141</v>
      </c>
    </row>
    <row r="480" spans="1:25" s="87" customFormat="1" ht="25.5" customHeight="1">
      <c r="A480" s="77">
        <f>IF(B480&lt;&gt;" ",SUBTOTAL(103,B$7:$B480))</f>
        <v>474</v>
      </c>
      <c r="B480" s="149" t="s">
        <v>1625</v>
      </c>
      <c r="C480" s="166" t="s">
        <v>379</v>
      </c>
      <c r="D480" s="167" t="s">
        <v>76</v>
      </c>
      <c r="E480" s="148" t="s">
        <v>1626</v>
      </c>
      <c r="F480" s="149" t="s">
        <v>38</v>
      </c>
      <c r="G480" s="149" t="s">
        <v>1622</v>
      </c>
      <c r="H480" s="150" t="s">
        <v>161</v>
      </c>
      <c r="I480" s="150" t="s">
        <v>161</v>
      </c>
      <c r="J480" s="150" t="s">
        <v>161</v>
      </c>
      <c r="K480" s="151">
        <v>8.8</v>
      </c>
      <c r="L480" s="149">
        <v>112</v>
      </c>
      <c r="M480" s="149">
        <v>120</v>
      </c>
      <c r="N480" s="152">
        <v>3.04</v>
      </c>
      <c r="O480" s="149" t="s">
        <v>40</v>
      </c>
      <c r="P480" s="176" t="s">
        <v>1022</v>
      </c>
      <c r="Q480" s="85" t="str">
        <f t="shared" si="5"/>
        <v>T</v>
      </c>
      <c r="R480" s="86" t="s">
        <v>403</v>
      </c>
      <c r="S480" s="89" t="s">
        <v>407</v>
      </c>
      <c r="T480" s="174" t="s">
        <v>1688</v>
      </c>
      <c r="U480" s="86" t="e">
        <f>VLOOKUP(B480,'[1]CT1'!$B$4:$B$93,1,FALSE)</f>
        <v>#N/A</v>
      </c>
      <c r="V480" s="168"/>
      <c r="W480" s="88"/>
      <c r="X480" s="172" t="s">
        <v>1701</v>
      </c>
      <c r="Y480" s="87" t="str">
        <f>VLOOKUP(B480,'[2]Đơn T10'!$C$7:$C$620,1,FALSE)</f>
        <v>17D220153</v>
      </c>
    </row>
    <row r="481" spans="1:25" s="87" customFormat="1" ht="25.5" customHeight="1">
      <c r="A481" s="77">
        <f>IF(B481&lt;&gt;" ",SUBTOTAL(103,B$7:$B481))</f>
        <v>475</v>
      </c>
      <c r="B481" s="149" t="s">
        <v>1627</v>
      </c>
      <c r="C481" s="166" t="s">
        <v>1628</v>
      </c>
      <c r="D481" s="167" t="s">
        <v>323</v>
      </c>
      <c r="E481" s="148" t="s">
        <v>1629</v>
      </c>
      <c r="F481" s="149" t="s">
        <v>38</v>
      </c>
      <c r="G481" s="149" t="s">
        <v>1622</v>
      </c>
      <c r="H481" s="150" t="s">
        <v>161</v>
      </c>
      <c r="I481" s="150" t="s">
        <v>161</v>
      </c>
      <c r="J481" s="150" t="s">
        <v>161</v>
      </c>
      <c r="K481" s="151">
        <v>8.3</v>
      </c>
      <c r="L481" s="149">
        <v>112</v>
      </c>
      <c r="M481" s="149">
        <v>120</v>
      </c>
      <c r="N481" s="152">
        <v>3.15</v>
      </c>
      <c r="O481" s="149" t="s">
        <v>40</v>
      </c>
      <c r="P481" s="176" t="s">
        <v>1022</v>
      </c>
      <c r="Q481" s="85" t="str">
        <f t="shared" si="5"/>
        <v>T</v>
      </c>
      <c r="R481" s="86" t="s">
        <v>403</v>
      </c>
      <c r="S481" s="89" t="s">
        <v>407</v>
      </c>
      <c r="T481" s="174" t="s">
        <v>1688</v>
      </c>
      <c r="U481" s="86" t="e">
        <f>VLOOKUP(B481,'[1]CT1'!$B$4:$B$93,1,FALSE)</f>
        <v>#N/A</v>
      </c>
      <c r="V481" s="168"/>
      <c r="W481" s="88"/>
      <c r="X481" s="172" t="s">
        <v>1701</v>
      </c>
      <c r="Y481" s="87" t="str">
        <f>VLOOKUP(B481,'[2]Đơn T10'!$C$7:$C$620,1,FALSE)</f>
        <v>17D220154</v>
      </c>
    </row>
    <row r="482" spans="1:25" s="87" customFormat="1" ht="25.5" customHeight="1">
      <c r="A482" s="77">
        <f>IF(B482&lt;&gt;" ",SUBTOTAL(103,B$7:$B482))</f>
        <v>476</v>
      </c>
      <c r="B482" s="149" t="s">
        <v>1630</v>
      </c>
      <c r="C482" s="166" t="s">
        <v>1631</v>
      </c>
      <c r="D482" s="167" t="s">
        <v>1632</v>
      </c>
      <c r="E482" s="148" t="s">
        <v>1633</v>
      </c>
      <c r="F482" s="149" t="s">
        <v>72</v>
      </c>
      <c r="G482" s="149" t="s">
        <v>1622</v>
      </c>
      <c r="H482" s="150" t="s">
        <v>161</v>
      </c>
      <c r="I482" s="150" t="s">
        <v>161</v>
      </c>
      <c r="J482" s="150" t="s">
        <v>161</v>
      </c>
      <c r="K482" s="151">
        <v>8.5</v>
      </c>
      <c r="L482" s="149">
        <v>112</v>
      </c>
      <c r="M482" s="149">
        <v>120</v>
      </c>
      <c r="N482" s="152">
        <v>2.82</v>
      </c>
      <c r="O482" s="149" t="s">
        <v>40</v>
      </c>
      <c r="P482" s="176" t="s">
        <v>1022</v>
      </c>
      <c r="Q482" s="85" t="str">
        <f t="shared" si="5"/>
        <v>T</v>
      </c>
      <c r="R482" s="86" t="s">
        <v>403</v>
      </c>
      <c r="S482" s="89" t="s">
        <v>407</v>
      </c>
      <c r="T482" s="174" t="s">
        <v>1688</v>
      </c>
      <c r="U482" s="86" t="e">
        <f>VLOOKUP(B482,'[1]CT1'!$B$4:$B$93,1,FALSE)</f>
        <v>#N/A</v>
      </c>
      <c r="V482" s="168"/>
      <c r="W482" s="88"/>
      <c r="X482" s="172" t="s">
        <v>1701</v>
      </c>
      <c r="Y482" s="87" t="str">
        <f>VLOOKUP(B482,'[2]Đơn T10'!$C$7:$C$620,1,FALSE)</f>
        <v>17D220158</v>
      </c>
    </row>
    <row r="483" spans="1:25" s="87" customFormat="1" ht="25.5" customHeight="1">
      <c r="A483" s="77">
        <f>IF(B483&lt;&gt;" ",SUBTOTAL(103,B$7:$B483))</f>
        <v>477</v>
      </c>
      <c r="B483" s="149" t="s">
        <v>1634</v>
      </c>
      <c r="C483" s="166" t="s">
        <v>387</v>
      </c>
      <c r="D483" s="167" t="s">
        <v>219</v>
      </c>
      <c r="E483" s="148" t="s">
        <v>1338</v>
      </c>
      <c r="F483" s="149" t="s">
        <v>38</v>
      </c>
      <c r="G483" s="149" t="s">
        <v>1622</v>
      </c>
      <c r="H483" s="150" t="s">
        <v>161</v>
      </c>
      <c r="I483" s="150" t="s">
        <v>161</v>
      </c>
      <c r="J483" s="150" t="s">
        <v>161</v>
      </c>
      <c r="K483" s="151">
        <v>8.8</v>
      </c>
      <c r="L483" s="149">
        <v>112</v>
      </c>
      <c r="M483" s="149">
        <v>120</v>
      </c>
      <c r="N483" s="152">
        <v>3.46</v>
      </c>
      <c r="O483" s="149" t="s">
        <v>66</v>
      </c>
      <c r="P483" s="176" t="s">
        <v>1022</v>
      </c>
      <c r="Q483" s="85" t="str">
        <f t="shared" si="5"/>
        <v>T</v>
      </c>
      <c r="R483" s="86" t="s">
        <v>403</v>
      </c>
      <c r="S483" s="89" t="s">
        <v>407</v>
      </c>
      <c r="T483" s="174" t="s">
        <v>1688</v>
      </c>
      <c r="U483" s="86" t="e">
        <f>VLOOKUP(B483,'[1]CT1'!$B$4:$B$93,1,FALSE)</f>
        <v>#N/A</v>
      </c>
      <c r="V483" s="168"/>
      <c r="W483" s="88"/>
      <c r="X483" s="172" t="s">
        <v>1701</v>
      </c>
      <c r="Y483" s="87" t="str">
        <f>VLOOKUP(B483,'[2]Đơn T10'!$C$7:$C$620,1,FALSE)</f>
        <v>17D220160</v>
      </c>
    </row>
    <row r="484" spans="1:25" s="87" customFormat="1" ht="25.5" customHeight="1">
      <c r="A484" s="77">
        <f>IF(B484&lt;&gt;" ",SUBTOTAL(103,B$7:$B484))</f>
        <v>478</v>
      </c>
      <c r="B484" s="149" t="s">
        <v>1635</v>
      </c>
      <c r="C484" s="166" t="s">
        <v>1636</v>
      </c>
      <c r="D484" s="167" t="s">
        <v>195</v>
      </c>
      <c r="E484" s="148" t="s">
        <v>1637</v>
      </c>
      <c r="F484" s="149" t="s">
        <v>38</v>
      </c>
      <c r="G484" s="149" t="s">
        <v>1638</v>
      </c>
      <c r="H484" s="150" t="s">
        <v>161</v>
      </c>
      <c r="I484" s="150" t="s">
        <v>161</v>
      </c>
      <c r="J484" s="150" t="s">
        <v>161</v>
      </c>
      <c r="K484" s="151">
        <v>8</v>
      </c>
      <c r="L484" s="149">
        <v>112</v>
      </c>
      <c r="M484" s="149">
        <v>120</v>
      </c>
      <c r="N484" s="152">
        <v>2.68</v>
      </c>
      <c r="O484" s="149" t="s">
        <v>40</v>
      </c>
      <c r="P484" s="176" t="s">
        <v>1022</v>
      </c>
      <c r="Q484" s="85" t="str">
        <f t="shared" si="5"/>
        <v>T</v>
      </c>
      <c r="R484" s="86" t="s">
        <v>403</v>
      </c>
      <c r="S484" s="89" t="s">
        <v>407</v>
      </c>
      <c r="T484" s="174" t="s">
        <v>1688</v>
      </c>
      <c r="U484" s="86" t="e">
        <f>VLOOKUP(B484,'[1]CT1'!$B$4:$B$93,1,FALSE)</f>
        <v>#N/A</v>
      </c>
      <c r="V484" s="168"/>
      <c r="W484" s="88"/>
      <c r="X484" s="172" t="s">
        <v>1701</v>
      </c>
      <c r="Y484" s="87" t="str">
        <f>VLOOKUP(B484,'[2]Đơn T10'!$C$7:$C$620,1,FALSE)</f>
        <v>17D220282</v>
      </c>
    </row>
    <row r="485" spans="1:25" s="87" customFormat="1" ht="25.5" customHeight="1">
      <c r="A485" s="77">
        <f>IF(B485&lt;&gt;" ",SUBTOTAL(103,B$7:$B485))</f>
        <v>479</v>
      </c>
      <c r="B485" s="149" t="s">
        <v>1639</v>
      </c>
      <c r="C485" s="166" t="s">
        <v>1640</v>
      </c>
      <c r="D485" s="167" t="s">
        <v>223</v>
      </c>
      <c r="E485" s="148" t="s">
        <v>1641</v>
      </c>
      <c r="F485" s="149" t="s">
        <v>38</v>
      </c>
      <c r="G485" s="149" t="s">
        <v>1642</v>
      </c>
      <c r="H485" s="150" t="s">
        <v>161</v>
      </c>
      <c r="I485" s="150" t="s">
        <v>161</v>
      </c>
      <c r="J485" s="150" t="s">
        <v>161</v>
      </c>
      <c r="K485" s="151">
        <v>8.9</v>
      </c>
      <c r="L485" s="149">
        <v>112</v>
      </c>
      <c r="M485" s="149">
        <v>120</v>
      </c>
      <c r="N485" s="152">
        <v>3.46</v>
      </c>
      <c r="O485" s="149" t="s">
        <v>66</v>
      </c>
      <c r="P485" s="176" t="s">
        <v>1022</v>
      </c>
      <c r="Q485" s="85" t="str">
        <f t="shared" si="5"/>
        <v>U</v>
      </c>
      <c r="R485" s="86" t="s">
        <v>423</v>
      </c>
      <c r="S485" s="89" t="s">
        <v>424</v>
      </c>
      <c r="T485" s="174" t="s">
        <v>1693</v>
      </c>
      <c r="U485" s="86" t="e">
        <f>VLOOKUP(B485,'[1]CT1'!$B$4:$B$93,1,FALSE)</f>
        <v>#N/A</v>
      </c>
      <c r="V485" s="168"/>
      <c r="W485" s="88"/>
      <c r="X485" s="172">
        <v>0</v>
      </c>
      <c r="Y485" s="87" t="str">
        <f>VLOOKUP(B485,'[2]Đơn T10'!$C$7:$C$620,1,FALSE)</f>
        <v>17D210005</v>
      </c>
    </row>
    <row r="486" spans="1:25" s="87" customFormat="1" ht="25.5" customHeight="1">
      <c r="A486" s="77">
        <f>IF(B486&lt;&gt;" ",SUBTOTAL(103,B$7:$B486))</f>
        <v>480</v>
      </c>
      <c r="B486" s="149" t="s">
        <v>1643</v>
      </c>
      <c r="C486" s="166" t="s">
        <v>53</v>
      </c>
      <c r="D486" s="167" t="s">
        <v>201</v>
      </c>
      <c r="E486" s="148" t="s">
        <v>962</v>
      </c>
      <c r="F486" s="149" t="s">
        <v>38</v>
      </c>
      <c r="G486" s="149" t="s">
        <v>1642</v>
      </c>
      <c r="H486" s="150" t="s">
        <v>161</v>
      </c>
      <c r="I486" s="150" t="s">
        <v>161</v>
      </c>
      <c r="J486" s="150" t="s">
        <v>161</v>
      </c>
      <c r="K486" s="151">
        <v>8.7</v>
      </c>
      <c r="L486" s="149">
        <v>112</v>
      </c>
      <c r="M486" s="149">
        <v>120</v>
      </c>
      <c r="N486" s="152">
        <v>3.49</v>
      </c>
      <c r="O486" s="149" t="s">
        <v>66</v>
      </c>
      <c r="P486" s="176" t="s">
        <v>1022</v>
      </c>
      <c r="Q486" s="85" t="str">
        <f t="shared" si="5"/>
        <v>U</v>
      </c>
      <c r="R486" s="86" t="s">
        <v>423</v>
      </c>
      <c r="S486" s="89" t="s">
        <v>424</v>
      </c>
      <c r="T486" s="174" t="s">
        <v>1693</v>
      </c>
      <c r="U486" s="86" t="e">
        <f>VLOOKUP(B486,'[1]CT1'!$B$4:$B$93,1,FALSE)</f>
        <v>#N/A</v>
      </c>
      <c r="V486" s="168"/>
      <c r="W486" s="88"/>
      <c r="X486" s="172">
        <v>0</v>
      </c>
      <c r="Y486" s="87" t="str">
        <f>VLOOKUP(B486,'[2]Đơn T10'!$C$7:$C$620,1,FALSE)</f>
        <v>17D210010</v>
      </c>
    </row>
    <row r="487" spans="1:25" s="87" customFormat="1" ht="25.5" customHeight="1">
      <c r="A487" s="77">
        <f>IF(B487&lt;&gt;" ",SUBTOTAL(103,B$7:$B487))</f>
        <v>481</v>
      </c>
      <c r="B487" s="149" t="s">
        <v>1644</v>
      </c>
      <c r="C487" s="166" t="s">
        <v>1645</v>
      </c>
      <c r="D487" s="167" t="s">
        <v>301</v>
      </c>
      <c r="E487" s="148" t="s">
        <v>1440</v>
      </c>
      <c r="F487" s="149" t="s">
        <v>38</v>
      </c>
      <c r="G487" s="149" t="s">
        <v>1642</v>
      </c>
      <c r="H487" s="150" t="s">
        <v>161</v>
      </c>
      <c r="I487" s="150" t="s">
        <v>161</v>
      </c>
      <c r="J487" s="150" t="s">
        <v>161</v>
      </c>
      <c r="K487" s="151">
        <v>8.6</v>
      </c>
      <c r="L487" s="149">
        <v>112</v>
      </c>
      <c r="M487" s="149">
        <v>120</v>
      </c>
      <c r="N487" s="152">
        <v>3.11</v>
      </c>
      <c r="O487" s="149" t="s">
        <v>40</v>
      </c>
      <c r="P487" s="176" t="s">
        <v>1022</v>
      </c>
      <c r="Q487" s="85" t="str">
        <f t="shared" si="5"/>
        <v>U</v>
      </c>
      <c r="R487" s="86" t="s">
        <v>423</v>
      </c>
      <c r="S487" s="89" t="s">
        <v>424</v>
      </c>
      <c r="T487" s="174" t="s">
        <v>1693</v>
      </c>
      <c r="U487" s="86" t="e">
        <f>VLOOKUP(B487,'[1]CT1'!$B$4:$B$93,1,FALSE)</f>
        <v>#N/A</v>
      </c>
      <c r="V487" s="168"/>
      <c r="W487" s="88"/>
      <c r="X487" s="172" t="s">
        <v>1701</v>
      </c>
      <c r="Y487" s="87" t="str">
        <f>VLOOKUP(B487,'[2]Đơn T10'!$C$7:$C$620,1,FALSE)</f>
        <v>17D210011</v>
      </c>
    </row>
    <row r="488" spans="1:25" s="87" customFormat="1" ht="25.5" customHeight="1">
      <c r="A488" s="77">
        <f>IF(B488&lt;&gt;" ",SUBTOTAL(103,B$7:$B488))</f>
        <v>482</v>
      </c>
      <c r="B488" s="149" t="s">
        <v>1646</v>
      </c>
      <c r="C488" s="166" t="s">
        <v>1377</v>
      </c>
      <c r="D488" s="167" t="s">
        <v>195</v>
      </c>
      <c r="E488" s="148" t="s">
        <v>1378</v>
      </c>
      <c r="F488" s="149" t="s">
        <v>38</v>
      </c>
      <c r="G488" s="149" t="s">
        <v>1642</v>
      </c>
      <c r="H488" s="150" t="s">
        <v>161</v>
      </c>
      <c r="I488" s="150" t="s">
        <v>161</v>
      </c>
      <c r="J488" s="150" t="s">
        <v>161</v>
      </c>
      <c r="K488" s="151">
        <v>8.3</v>
      </c>
      <c r="L488" s="149">
        <v>112</v>
      </c>
      <c r="M488" s="149">
        <v>120</v>
      </c>
      <c r="N488" s="152">
        <v>2.81</v>
      </c>
      <c r="O488" s="149" t="s">
        <v>40</v>
      </c>
      <c r="P488" s="176" t="s">
        <v>1022</v>
      </c>
      <c r="Q488" s="85" t="str">
        <f t="shared" si="5"/>
        <v>U</v>
      </c>
      <c r="R488" s="86" t="s">
        <v>423</v>
      </c>
      <c r="S488" s="89" t="s">
        <v>424</v>
      </c>
      <c r="T488" s="174" t="s">
        <v>1693</v>
      </c>
      <c r="U488" s="86" t="e">
        <f>VLOOKUP(B488,'[1]CT1'!$B$4:$B$93,1,FALSE)</f>
        <v>#N/A</v>
      </c>
      <c r="V488" s="168"/>
      <c r="W488" s="88"/>
      <c r="X488" s="172" t="s">
        <v>1701</v>
      </c>
      <c r="Y488" s="87" t="str">
        <f>VLOOKUP(B488,'[2]Đơn T10'!$C$7:$C$620,1,FALSE)</f>
        <v>17D210017</v>
      </c>
    </row>
    <row r="489" spans="1:25" s="87" customFormat="1" ht="25.5" customHeight="1">
      <c r="A489" s="77">
        <f>IF(B489&lt;&gt;" ",SUBTOTAL(103,B$7:$B489))</f>
        <v>483</v>
      </c>
      <c r="B489" s="149" t="s">
        <v>1647</v>
      </c>
      <c r="C489" s="166" t="s">
        <v>1648</v>
      </c>
      <c r="D489" s="167" t="s">
        <v>195</v>
      </c>
      <c r="E489" s="148" t="s">
        <v>1649</v>
      </c>
      <c r="F489" s="149" t="s">
        <v>38</v>
      </c>
      <c r="G489" s="149" t="s">
        <v>1642</v>
      </c>
      <c r="H489" s="150" t="s">
        <v>161</v>
      </c>
      <c r="I489" s="150" t="s">
        <v>161</v>
      </c>
      <c r="J489" s="150" t="s">
        <v>161</v>
      </c>
      <c r="K489" s="151">
        <v>8.6</v>
      </c>
      <c r="L489" s="149">
        <v>112</v>
      </c>
      <c r="M489" s="149">
        <v>120</v>
      </c>
      <c r="N489" s="152">
        <v>3.08</v>
      </c>
      <c r="O489" s="149" t="s">
        <v>40</v>
      </c>
      <c r="P489" s="176" t="s">
        <v>1022</v>
      </c>
      <c r="Q489" s="85" t="str">
        <f t="shared" si="5"/>
        <v>U</v>
      </c>
      <c r="R489" s="86" t="s">
        <v>423</v>
      </c>
      <c r="S489" s="89" t="s">
        <v>424</v>
      </c>
      <c r="T489" s="174" t="s">
        <v>1693</v>
      </c>
      <c r="U489" s="86" t="e">
        <f>VLOOKUP(B489,'[1]CT1'!$B$4:$B$93,1,FALSE)</f>
        <v>#N/A</v>
      </c>
      <c r="V489" s="168"/>
      <c r="W489" s="88"/>
      <c r="X489" s="172" t="s">
        <v>1676</v>
      </c>
      <c r="Y489" s="87" t="str">
        <f>VLOOKUP(B489,'[2]Đơn T10'!$C$7:$C$620,1,FALSE)</f>
        <v>17D210019</v>
      </c>
    </row>
    <row r="490" spans="1:25" s="87" customFormat="1" ht="25.5" customHeight="1">
      <c r="A490" s="77">
        <f>IF(B490&lt;&gt;" ",SUBTOTAL(103,B$7:$B490))</f>
        <v>484</v>
      </c>
      <c r="B490" s="149" t="s">
        <v>1650</v>
      </c>
      <c r="C490" s="166" t="s">
        <v>1651</v>
      </c>
      <c r="D490" s="167" t="s">
        <v>54</v>
      </c>
      <c r="E490" s="148" t="s">
        <v>1652</v>
      </c>
      <c r="F490" s="149" t="s">
        <v>38</v>
      </c>
      <c r="G490" s="149" t="s">
        <v>1642</v>
      </c>
      <c r="H490" s="150" t="s">
        <v>161</v>
      </c>
      <c r="I490" s="150" t="s">
        <v>161</v>
      </c>
      <c r="J490" s="150" t="s">
        <v>161</v>
      </c>
      <c r="K490" s="151">
        <v>8</v>
      </c>
      <c r="L490" s="149">
        <v>112</v>
      </c>
      <c r="M490" s="149">
        <v>120</v>
      </c>
      <c r="N490" s="152">
        <v>2.94</v>
      </c>
      <c r="O490" s="149" t="s">
        <v>40</v>
      </c>
      <c r="P490" s="176" t="s">
        <v>1022</v>
      </c>
      <c r="Q490" s="85" t="str">
        <f t="shared" si="5"/>
        <v>U</v>
      </c>
      <c r="R490" s="86" t="s">
        <v>423</v>
      </c>
      <c r="S490" s="89" t="s">
        <v>424</v>
      </c>
      <c r="T490" s="174" t="s">
        <v>1693</v>
      </c>
      <c r="U490" s="86" t="e">
        <f>VLOOKUP(B490,'[1]CT1'!$B$4:$B$93,1,FALSE)</f>
        <v>#N/A</v>
      </c>
      <c r="V490" s="168"/>
      <c r="W490" s="88"/>
      <c r="X490" s="172" t="s">
        <v>1701</v>
      </c>
      <c r="Y490" s="87" t="str">
        <f>VLOOKUP(B490,'[2]Đơn T10'!$C$7:$C$620,1,FALSE)</f>
        <v>17D210021</v>
      </c>
    </row>
    <row r="491" spans="1:25" s="87" customFormat="1" ht="25.5" customHeight="1">
      <c r="A491" s="77">
        <f>IF(B491&lt;&gt;" ",SUBTOTAL(103,B$7:$B491))</f>
        <v>485</v>
      </c>
      <c r="B491" s="149" t="s">
        <v>1653</v>
      </c>
      <c r="C491" s="166" t="s">
        <v>625</v>
      </c>
      <c r="D491" s="167" t="s">
        <v>63</v>
      </c>
      <c r="E491" s="148" t="s">
        <v>391</v>
      </c>
      <c r="F491" s="149" t="s">
        <v>38</v>
      </c>
      <c r="G491" s="149" t="s">
        <v>1642</v>
      </c>
      <c r="H491" s="150" t="s">
        <v>161</v>
      </c>
      <c r="I491" s="150" t="s">
        <v>161</v>
      </c>
      <c r="J491" s="150" t="s">
        <v>161</v>
      </c>
      <c r="K491" s="151">
        <v>8.8</v>
      </c>
      <c r="L491" s="149">
        <v>112</v>
      </c>
      <c r="M491" s="149">
        <v>120</v>
      </c>
      <c r="N491" s="152">
        <v>3.25</v>
      </c>
      <c r="O491" s="149" t="s">
        <v>66</v>
      </c>
      <c r="P491" s="176" t="s">
        <v>1022</v>
      </c>
      <c r="Q491" s="85" t="str">
        <f t="shared" si="5"/>
        <v>U</v>
      </c>
      <c r="R491" s="86" t="s">
        <v>423</v>
      </c>
      <c r="S491" s="89" t="s">
        <v>424</v>
      </c>
      <c r="T491" s="174" t="s">
        <v>1693</v>
      </c>
      <c r="U491" s="86" t="e">
        <f>VLOOKUP(B491,'[1]CT1'!$B$4:$B$93,1,FALSE)</f>
        <v>#N/A</v>
      </c>
      <c r="V491" s="168"/>
      <c r="W491" s="88"/>
      <c r="X491" s="172" t="s">
        <v>1701</v>
      </c>
      <c r="Y491" s="87" t="str">
        <f>VLOOKUP(B491,'[2]Đơn T10'!$C$7:$C$620,1,FALSE)</f>
        <v>17D210030</v>
      </c>
    </row>
    <row r="492" spans="1:25" s="87" customFormat="1" ht="25.5" customHeight="1">
      <c r="A492" s="77">
        <f>IF(B492&lt;&gt;" ",SUBTOTAL(103,B$7:$B492))</f>
        <v>486</v>
      </c>
      <c r="B492" s="149" t="s">
        <v>1654</v>
      </c>
      <c r="C492" s="166" t="s">
        <v>346</v>
      </c>
      <c r="D492" s="167" t="s">
        <v>267</v>
      </c>
      <c r="E492" s="148" t="s">
        <v>1655</v>
      </c>
      <c r="F492" s="149" t="s">
        <v>38</v>
      </c>
      <c r="G492" s="149" t="s">
        <v>1656</v>
      </c>
      <c r="H492" s="150" t="s">
        <v>161</v>
      </c>
      <c r="I492" s="150" t="s">
        <v>161</v>
      </c>
      <c r="J492" s="150" t="s">
        <v>161</v>
      </c>
      <c r="K492" s="151">
        <v>8.5</v>
      </c>
      <c r="L492" s="149">
        <v>112</v>
      </c>
      <c r="M492" s="149">
        <v>120</v>
      </c>
      <c r="N492" s="152">
        <v>2.71</v>
      </c>
      <c r="O492" s="149" t="s">
        <v>40</v>
      </c>
      <c r="P492" s="176" t="s">
        <v>1022</v>
      </c>
      <c r="Q492" s="85" t="str">
        <f t="shared" si="5"/>
        <v>U</v>
      </c>
      <c r="R492" s="86" t="s">
        <v>423</v>
      </c>
      <c r="S492" s="89" t="s">
        <v>424</v>
      </c>
      <c r="T492" s="174" t="s">
        <v>1693</v>
      </c>
      <c r="U492" s="86" t="e">
        <f>VLOOKUP(B492,'[1]CT1'!$B$4:$B$93,1,FALSE)</f>
        <v>#N/A</v>
      </c>
      <c r="V492" s="168"/>
      <c r="W492" s="88"/>
      <c r="X492" s="172" t="s">
        <v>1701</v>
      </c>
      <c r="Y492" s="87" t="str">
        <f>VLOOKUP(B492,'[2]Đơn T10'!$C$7:$C$620,1,FALSE)</f>
        <v>16D210119</v>
      </c>
    </row>
    <row r="493" spans="1:25" s="87" customFormat="1" ht="25.5" customHeight="1">
      <c r="A493" s="77">
        <f>IF(B493&lt;&gt;" ",SUBTOTAL(103,B$7:$B493))</f>
        <v>487</v>
      </c>
      <c r="B493" s="149" t="s">
        <v>1657</v>
      </c>
      <c r="C493" s="166" t="s">
        <v>943</v>
      </c>
      <c r="D493" s="167" t="s">
        <v>106</v>
      </c>
      <c r="E493" s="148" t="s">
        <v>1658</v>
      </c>
      <c r="F493" s="149" t="s">
        <v>38</v>
      </c>
      <c r="G493" s="149" t="s">
        <v>1659</v>
      </c>
      <c r="H493" s="150" t="s">
        <v>161</v>
      </c>
      <c r="I493" s="150" t="s">
        <v>161</v>
      </c>
      <c r="J493" s="150" t="s">
        <v>161</v>
      </c>
      <c r="K493" s="151">
        <v>8.3</v>
      </c>
      <c r="L493" s="149">
        <v>112</v>
      </c>
      <c r="M493" s="149">
        <v>120</v>
      </c>
      <c r="N493" s="152">
        <v>2.99</v>
      </c>
      <c r="O493" s="149" t="s">
        <v>40</v>
      </c>
      <c r="P493" s="176" t="s">
        <v>1022</v>
      </c>
      <c r="Q493" s="85" t="str">
        <f t="shared" si="5"/>
        <v>U</v>
      </c>
      <c r="R493" s="86" t="s">
        <v>423</v>
      </c>
      <c r="S493" s="89" t="s">
        <v>424</v>
      </c>
      <c r="T493" s="174" t="s">
        <v>1693</v>
      </c>
      <c r="U493" s="86" t="e">
        <f>VLOOKUP(B493,'[1]CT1'!$B$4:$B$93,1,FALSE)</f>
        <v>#N/A</v>
      </c>
      <c r="V493" s="168"/>
      <c r="W493" s="88"/>
      <c r="X493" s="172" t="s">
        <v>1701</v>
      </c>
      <c r="Y493" s="87" t="str">
        <f>VLOOKUP(B493,'[2]Đơn T10'!$C$7:$C$620,1,FALSE)</f>
        <v>17D210122</v>
      </c>
    </row>
    <row r="494" spans="1:25" s="87" customFormat="1" ht="25.5" customHeight="1">
      <c r="A494" s="77">
        <f>IF(B494&lt;&gt;" ",SUBTOTAL(103,B$7:$B494))</f>
        <v>488</v>
      </c>
      <c r="B494" s="149" t="s">
        <v>1660</v>
      </c>
      <c r="C494" s="166" t="s">
        <v>1661</v>
      </c>
      <c r="D494" s="167" t="s">
        <v>137</v>
      </c>
      <c r="E494" s="148" t="s">
        <v>1662</v>
      </c>
      <c r="F494" s="149" t="s">
        <v>38</v>
      </c>
      <c r="G494" s="149" t="s">
        <v>1659</v>
      </c>
      <c r="H494" s="150" t="s">
        <v>161</v>
      </c>
      <c r="I494" s="150" t="s">
        <v>161</v>
      </c>
      <c r="J494" s="150" t="s">
        <v>161</v>
      </c>
      <c r="K494" s="151">
        <v>8.9</v>
      </c>
      <c r="L494" s="149">
        <v>112</v>
      </c>
      <c r="M494" s="149">
        <v>120</v>
      </c>
      <c r="N494" s="152">
        <v>3.3</v>
      </c>
      <c r="O494" s="149" t="s">
        <v>66</v>
      </c>
      <c r="P494" s="176" t="s">
        <v>1022</v>
      </c>
      <c r="Q494" s="85" t="str">
        <f t="shared" si="5"/>
        <v>U</v>
      </c>
      <c r="R494" s="86" t="s">
        <v>423</v>
      </c>
      <c r="S494" s="89" t="s">
        <v>424</v>
      </c>
      <c r="T494" s="174" t="s">
        <v>1693</v>
      </c>
      <c r="U494" s="86" t="e">
        <f>VLOOKUP(B494,'[1]CT1'!$B$4:$B$93,1,FALSE)</f>
        <v>#N/A</v>
      </c>
      <c r="V494" s="168"/>
      <c r="W494" s="88"/>
      <c r="X494" s="172">
        <v>0</v>
      </c>
      <c r="Y494" s="87" t="str">
        <f>VLOOKUP(B494,'[2]Đơn T10'!$C$7:$C$620,1,FALSE)</f>
        <v>17D210146</v>
      </c>
    </row>
    <row r="495" spans="1:25" s="87" customFormat="1" ht="25.5" customHeight="1">
      <c r="A495" s="77">
        <f>IF(B495&lt;&gt;" ",SUBTOTAL(103,B$7:$B495))</f>
        <v>489</v>
      </c>
      <c r="B495" s="149" t="s">
        <v>1663</v>
      </c>
      <c r="C495" s="166" t="s">
        <v>1664</v>
      </c>
      <c r="D495" s="167" t="s">
        <v>195</v>
      </c>
      <c r="E495" s="148" t="s">
        <v>1353</v>
      </c>
      <c r="F495" s="149" t="s">
        <v>38</v>
      </c>
      <c r="G495" s="149" t="s">
        <v>1665</v>
      </c>
      <c r="H495" s="150" t="s">
        <v>161</v>
      </c>
      <c r="I495" s="150" t="s">
        <v>161</v>
      </c>
      <c r="J495" s="150" t="s">
        <v>161</v>
      </c>
      <c r="K495" s="151">
        <v>8.7</v>
      </c>
      <c r="L495" s="149">
        <v>112</v>
      </c>
      <c r="M495" s="149">
        <v>120</v>
      </c>
      <c r="N495" s="152">
        <v>3.42</v>
      </c>
      <c r="O495" s="149" t="s">
        <v>66</v>
      </c>
      <c r="P495" s="176" t="s">
        <v>1022</v>
      </c>
      <c r="Q495" s="85" t="str">
        <f t="shared" si="5"/>
        <v>U</v>
      </c>
      <c r="R495" s="86" t="s">
        <v>423</v>
      </c>
      <c r="S495" s="89" t="s">
        <v>424</v>
      </c>
      <c r="T495" s="174" t="s">
        <v>1693</v>
      </c>
      <c r="U495" s="86" t="e">
        <f>VLOOKUP(B495,'[1]CT1'!$B$4:$B$93,1,FALSE)</f>
        <v>#N/A</v>
      </c>
      <c r="V495" s="168"/>
      <c r="W495" s="88"/>
      <c r="X495" s="172">
        <v>0</v>
      </c>
      <c r="Y495" s="87" t="str">
        <f>VLOOKUP(B495,'[2]Đơn T10'!$C$7:$C$620,1,FALSE)</f>
        <v>17D210258</v>
      </c>
    </row>
    <row r="496" spans="1:25" s="87" customFormat="1" ht="25.5" customHeight="1">
      <c r="A496" s="77">
        <f>IF(B496&lt;&gt;" ",SUBTOTAL(103,B$7:$B496))</f>
        <v>490</v>
      </c>
      <c r="B496" s="149" t="s">
        <v>1666</v>
      </c>
      <c r="C496" s="166" t="s">
        <v>1664</v>
      </c>
      <c r="D496" s="167" t="s">
        <v>54</v>
      </c>
      <c r="E496" s="148" t="s">
        <v>1227</v>
      </c>
      <c r="F496" s="149" t="s">
        <v>38</v>
      </c>
      <c r="G496" s="149" t="s">
        <v>1665</v>
      </c>
      <c r="H496" s="150" t="s">
        <v>161</v>
      </c>
      <c r="I496" s="150" t="s">
        <v>161</v>
      </c>
      <c r="J496" s="150" t="s">
        <v>161</v>
      </c>
      <c r="K496" s="151">
        <v>8.7</v>
      </c>
      <c r="L496" s="149">
        <v>112</v>
      </c>
      <c r="M496" s="149">
        <v>120</v>
      </c>
      <c r="N496" s="152">
        <v>3.32</v>
      </c>
      <c r="O496" s="149" t="s">
        <v>66</v>
      </c>
      <c r="P496" s="176" t="s">
        <v>1022</v>
      </c>
      <c r="Q496" s="85" t="str">
        <f t="shared" si="5"/>
        <v>U</v>
      </c>
      <c r="R496" s="86" t="s">
        <v>423</v>
      </c>
      <c r="S496" s="89" t="s">
        <v>424</v>
      </c>
      <c r="T496" s="174" t="s">
        <v>1693</v>
      </c>
      <c r="U496" s="86" t="e">
        <f>VLOOKUP(B496,'[1]CT1'!$B$4:$B$93,1,FALSE)</f>
        <v>#N/A</v>
      </c>
      <c r="V496" s="168"/>
      <c r="W496" s="88"/>
      <c r="X496" s="172" t="s">
        <v>1701</v>
      </c>
      <c r="Y496" s="87" t="str">
        <f>VLOOKUP(B496,'[2]Đơn T10'!$C$7:$C$620,1,FALSE)</f>
        <v>17D210260</v>
      </c>
    </row>
    <row r="497" spans="1:25" s="87" customFormat="1" ht="25.5" customHeight="1">
      <c r="A497" s="77">
        <f>IF(B497&lt;&gt;" ",SUBTOTAL(103,B$7:$B497))</f>
        <v>491</v>
      </c>
      <c r="B497" s="149" t="s">
        <v>1667</v>
      </c>
      <c r="C497" s="166" t="s">
        <v>1668</v>
      </c>
      <c r="D497" s="167" t="s">
        <v>137</v>
      </c>
      <c r="E497" s="148" t="s">
        <v>388</v>
      </c>
      <c r="F497" s="149" t="s">
        <v>38</v>
      </c>
      <c r="G497" s="149" t="s">
        <v>1665</v>
      </c>
      <c r="H497" s="150" t="s">
        <v>161</v>
      </c>
      <c r="I497" s="150" t="s">
        <v>161</v>
      </c>
      <c r="J497" s="150" t="s">
        <v>161</v>
      </c>
      <c r="K497" s="151">
        <v>8.8</v>
      </c>
      <c r="L497" s="149">
        <v>112</v>
      </c>
      <c r="M497" s="149">
        <v>120</v>
      </c>
      <c r="N497" s="152">
        <v>3.19</v>
      </c>
      <c r="O497" s="149" t="s">
        <v>40</v>
      </c>
      <c r="P497" s="176" t="s">
        <v>1022</v>
      </c>
      <c r="Q497" s="85" t="str">
        <f t="shared" si="5"/>
        <v>U</v>
      </c>
      <c r="R497" s="86" t="s">
        <v>423</v>
      </c>
      <c r="S497" s="89" t="s">
        <v>424</v>
      </c>
      <c r="T497" s="174" t="s">
        <v>1693</v>
      </c>
      <c r="U497" s="86" t="e">
        <f>VLOOKUP(B497,'[1]CT1'!$B$4:$B$93,1,FALSE)</f>
        <v>#N/A</v>
      </c>
      <c r="V497" s="168"/>
      <c r="W497" s="88"/>
      <c r="X497" s="172" t="s">
        <v>1701</v>
      </c>
      <c r="Y497" s="87" t="str">
        <f>VLOOKUP(B497,'[2]Đơn T10'!$C$7:$C$620,1,FALSE)</f>
        <v>17D210266</v>
      </c>
    </row>
    <row r="498" spans="1:25" s="87" customFormat="1" ht="25.5" customHeight="1">
      <c r="A498" s="77">
        <f>IF(B498&lt;&gt;" ",SUBTOTAL(103,B$7:$B498))</f>
        <v>492</v>
      </c>
      <c r="B498" s="149" t="s">
        <v>1669</v>
      </c>
      <c r="C498" s="166" t="s">
        <v>1499</v>
      </c>
      <c r="D498" s="167" t="s">
        <v>54</v>
      </c>
      <c r="E498" s="148" t="s">
        <v>1670</v>
      </c>
      <c r="F498" s="149" t="s">
        <v>38</v>
      </c>
      <c r="G498" s="149" t="s">
        <v>1671</v>
      </c>
      <c r="H498" s="150" t="s">
        <v>161</v>
      </c>
      <c r="I498" s="150" t="s">
        <v>161</v>
      </c>
      <c r="J498" s="150" t="s">
        <v>161</v>
      </c>
      <c r="K498" s="151">
        <v>8.5</v>
      </c>
      <c r="L498" s="149">
        <v>112</v>
      </c>
      <c r="M498" s="149">
        <v>120</v>
      </c>
      <c r="N498" s="152">
        <v>3.24</v>
      </c>
      <c r="O498" s="149" t="s">
        <v>66</v>
      </c>
      <c r="P498" s="176" t="s">
        <v>1022</v>
      </c>
      <c r="Q498" s="85" t="str">
        <f>MID(G498,4,1)</f>
        <v>U</v>
      </c>
      <c r="R498" s="86" t="s">
        <v>423</v>
      </c>
      <c r="S498" s="89" t="s">
        <v>424</v>
      </c>
      <c r="T498" s="174" t="s">
        <v>1693</v>
      </c>
      <c r="U498" s="86" t="e">
        <f>VLOOKUP(B498,'[1]CT1'!$B$4:$B$93,1,FALSE)</f>
        <v>#N/A</v>
      </c>
      <c r="V498" s="168"/>
      <c r="W498" s="88"/>
      <c r="X498" s="172">
        <v>0</v>
      </c>
      <c r="Y498" s="87" t="str">
        <f>VLOOKUP(B498,'[2]Đơn T10'!$C$7:$C$620,1,FALSE)</f>
        <v>17D210320</v>
      </c>
    </row>
    <row r="499" spans="1:4" ht="24.75" customHeight="1">
      <c r="A499" s="131"/>
      <c r="B499" s="131"/>
      <c r="C499" s="131"/>
      <c r="D499" s="131"/>
    </row>
    <row r="500" spans="1:17" ht="15">
      <c r="A500" s="203" t="s">
        <v>25</v>
      </c>
      <c r="B500" s="203"/>
      <c r="C500" s="203"/>
      <c r="K500" s="187" t="s">
        <v>1015</v>
      </c>
      <c r="L500" s="187"/>
      <c r="M500" s="187"/>
      <c r="N500" s="187"/>
      <c r="O500" s="187"/>
      <c r="P500" s="187"/>
      <c r="Q500" s="131"/>
    </row>
    <row r="501" spans="1:17" ht="15.75">
      <c r="A501" s="193" t="s">
        <v>18</v>
      </c>
      <c r="B501" s="194"/>
      <c r="C501" s="194"/>
      <c r="K501" s="188" t="s">
        <v>8</v>
      </c>
      <c r="L501" s="188"/>
      <c r="M501" s="188"/>
      <c r="N501" s="188"/>
      <c r="O501" s="188"/>
      <c r="P501" s="188"/>
      <c r="Q501" s="131"/>
    </row>
    <row r="502" spans="1:17" ht="15.75">
      <c r="A502" s="193" t="s">
        <v>27</v>
      </c>
      <c r="B502" s="194"/>
      <c r="C502" s="194"/>
      <c r="K502" s="188" t="s">
        <v>9</v>
      </c>
      <c r="L502" s="188"/>
      <c r="M502" s="188"/>
      <c r="N502" s="188"/>
      <c r="O502" s="188"/>
      <c r="P502" s="188"/>
      <c r="Q502" s="131"/>
    </row>
    <row r="503" spans="1:17" ht="15">
      <c r="A503" s="193" t="s">
        <v>28</v>
      </c>
      <c r="B503" s="194"/>
      <c r="C503" s="194"/>
      <c r="K503" s="156"/>
      <c r="L503" s="134"/>
      <c r="M503" s="134"/>
      <c r="N503" s="157"/>
      <c r="O503" s="164"/>
      <c r="P503" s="159"/>
      <c r="Q503" s="131"/>
    </row>
    <row r="504" spans="1:17" ht="15">
      <c r="A504" s="193" t="s">
        <v>26</v>
      </c>
      <c r="B504" s="194"/>
      <c r="C504" s="194"/>
      <c r="K504" s="205" t="s">
        <v>1734</v>
      </c>
      <c r="L504" s="205"/>
      <c r="M504" s="205"/>
      <c r="N504" s="205"/>
      <c r="O504" s="205"/>
      <c r="P504" s="205"/>
      <c r="Q504" s="131"/>
    </row>
    <row r="505" spans="1:17" ht="15">
      <c r="A505" s="193" t="s">
        <v>15</v>
      </c>
      <c r="B505" s="194"/>
      <c r="C505" s="194"/>
      <c r="K505" s="162"/>
      <c r="L505" s="134"/>
      <c r="M505" s="134"/>
      <c r="N505" s="157"/>
      <c r="O505" s="165"/>
      <c r="P505" s="161"/>
      <c r="Q505" s="131"/>
    </row>
    <row r="506" spans="1:17" ht="15">
      <c r="A506" s="193" t="s">
        <v>16</v>
      </c>
      <c r="B506" s="193"/>
      <c r="C506" s="193"/>
      <c r="D506" s="193"/>
      <c r="K506" s="162"/>
      <c r="L506" s="134"/>
      <c r="M506" s="134"/>
      <c r="N506" s="157"/>
      <c r="O506" s="165"/>
      <c r="P506" s="161"/>
      <c r="Q506" s="131"/>
    </row>
    <row r="507" spans="1:16" ht="16.5">
      <c r="A507" s="193" t="s">
        <v>17</v>
      </c>
      <c r="B507" s="194"/>
      <c r="C507" s="194"/>
      <c r="K507" s="189" t="s">
        <v>10</v>
      </c>
      <c r="L507" s="189"/>
      <c r="M507" s="189"/>
      <c r="N507" s="189"/>
      <c r="O507" s="189"/>
      <c r="P507" s="189"/>
    </row>
    <row r="511" spans="1:4" ht="14.25">
      <c r="A511" s="131"/>
      <c r="B511" s="131"/>
      <c r="C511" s="131"/>
      <c r="D511" s="131"/>
    </row>
    <row r="512" spans="1:4" ht="14.25">
      <c r="A512" s="131"/>
      <c r="B512" s="131"/>
      <c r="C512" s="131"/>
      <c r="D512" s="131"/>
    </row>
    <row r="513" spans="1:4" ht="14.25">
      <c r="A513" s="131"/>
      <c r="B513" s="131"/>
      <c r="C513" s="131"/>
      <c r="D513" s="131"/>
    </row>
    <row r="514" spans="1:4" ht="14.25">
      <c r="A514" s="131"/>
      <c r="B514" s="131"/>
      <c r="C514" s="131"/>
      <c r="D514" s="131"/>
    </row>
    <row r="515" spans="1:4" ht="14.25">
      <c r="A515" s="131"/>
      <c r="B515" s="131"/>
      <c r="C515" s="131"/>
      <c r="D515" s="131"/>
    </row>
    <row r="516" spans="1:4" ht="14.25">
      <c r="A516" s="131"/>
      <c r="B516" s="131"/>
      <c r="C516" s="131"/>
      <c r="D516" s="131"/>
    </row>
    <row r="517" spans="1:4" ht="14.25">
      <c r="A517" s="131"/>
      <c r="B517" s="131"/>
      <c r="C517" s="131"/>
      <c r="D517" s="131"/>
    </row>
    <row r="518" spans="1:4" ht="14.25">
      <c r="A518" s="131"/>
      <c r="B518" s="131"/>
      <c r="C518" s="131"/>
      <c r="D518" s="131"/>
    </row>
  </sheetData>
  <sheetProtection/>
  <mergeCells count="19">
    <mergeCell ref="A500:C500"/>
    <mergeCell ref="K504:P504"/>
    <mergeCell ref="K501:P501"/>
    <mergeCell ref="I2:P2"/>
    <mergeCell ref="A501:C501"/>
    <mergeCell ref="A505:C505"/>
    <mergeCell ref="I1:P1"/>
    <mergeCell ref="K502:P502"/>
    <mergeCell ref="A1:D1"/>
    <mergeCell ref="A4:P4"/>
    <mergeCell ref="A2:D2"/>
    <mergeCell ref="A504:C504"/>
    <mergeCell ref="A507:C507"/>
    <mergeCell ref="K507:P507"/>
    <mergeCell ref="A502:C502"/>
    <mergeCell ref="A503:C503"/>
    <mergeCell ref="C6:D6"/>
    <mergeCell ref="K500:P500"/>
    <mergeCell ref="A506:D506"/>
  </mergeCells>
  <conditionalFormatting sqref="B7:B498">
    <cfRule type="duplicateValues" priority="75" dxfId="3" stopIfTrue="1">
      <formula>AND(COUNTIF($B$7:$B$498,B7)&gt;1,NOT(ISBLANK(B7)))</formula>
    </cfRule>
  </conditionalFormatting>
  <printOptions horizontalCentered="1"/>
  <pageMargins left="0" right="0" top="0.393700787401575" bottom="0.393700787401575" header="0" footer="0"/>
  <pageSetup horizontalDpi="600" verticalDpi="600" orientation="portrait" paperSize="9" scale="8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0"/>
  <sheetViews>
    <sheetView zoomScale="90" zoomScaleNormal="90" zoomScalePageLayoutView="0" workbookViewId="0" topLeftCell="A46">
      <selection activeCell="N65" sqref="N65"/>
    </sheetView>
  </sheetViews>
  <sheetFormatPr defaultColWidth="9.00390625" defaultRowHeight="12.75"/>
  <cols>
    <col min="1" max="1" width="5.875" style="33" customWidth="1"/>
    <col min="2" max="2" width="11.00390625" style="36" customWidth="1"/>
    <col min="3" max="3" width="13.875" style="35" customWidth="1"/>
    <col min="4" max="4" width="7.875" style="71" customWidth="1"/>
    <col min="5" max="5" width="10.625" style="36" customWidth="1"/>
    <col min="6" max="6" width="6.125" style="32" customWidth="1"/>
    <col min="7" max="7" width="7.00390625" style="36" customWidth="1"/>
    <col min="8" max="9" width="7.25390625" style="32" customWidth="1"/>
    <col min="10" max="10" width="8.00390625" style="37" customWidth="1"/>
    <col min="11" max="11" width="6.75390625" style="32" customWidth="1"/>
    <col min="12" max="12" width="7.75390625" style="38" customWidth="1"/>
    <col min="13" max="13" width="10.75390625" style="39" customWidth="1"/>
    <col min="14" max="14" width="9.625" style="43" customWidth="1"/>
    <col min="15" max="15" width="5.125" style="72" hidden="1" customWidth="1"/>
    <col min="16" max="16" width="21.625" style="72" hidden="1" customWidth="1"/>
    <col min="17" max="18" width="29.125" style="34" hidden="1" customWidth="1"/>
    <col min="19" max="19" width="10.625" style="34" hidden="1" customWidth="1"/>
    <col min="20" max="20" width="7.25390625" style="34" hidden="1" customWidth="1"/>
    <col min="21" max="21" width="10.625" style="34" hidden="1" customWidth="1"/>
    <col min="22" max="22" width="8.125" style="34" hidden="1" customWidth="1"/>
    <col min="23" max="23" width="9.125" style="34" hidden="1" customWidth="1"/>
    <col min="24" max="25" width="0" style="34" hidden="1" customWidth="1"/>
    <col min="26" max="16384" width="9.125" style="34" customWidth="1"/>
  </cols>
  <sheetData>
    <row r="1" spans="1:16" s="47" customFormat="1" ht="15.75">
      <c r="A1" s="179" t="s">
        <v>0</v>
      </c>
      <c r="B1" s="179"/>
      <c r="C1" s="180"/>
      <c r="D1" s="180"/>
      <c r="E1" s="2"/>
      <c r="F1" s="46"/>
      <c r="G1" s="53"/>
      <c r="H1" s="181" t="s">
        <v>1</v>
      </c>
      <c r="I1" s="181"/>
      <c r="J1" s="181"/>
      <c r="K1" s="181"/>
      <c r="L1" s="181"/>
      <c r="M1" s="181"/>
      <c r="N1" s="181"/>
      <c r="O1" s="50"/>
      <c r="P1" s="50"/>
    </row>
    <row r="2" spans="1:16" s="47" customFormat="1" ht="19.5" customHeight="1">
      <c r="A2" s="181" t="s">
        <v>20</v>
      </c>
      <c r="B2" s="181"/>
      <c r="C2" s="182"/>
      <c r="D2" s="182"/>
      <c r="E2" s="2"/>
      <c r="F2" s="46"/>
      <c r="G2" s="54"/>
      <c r="H2" s="183" t="s">
        <v>2</v>
      </c>
      <c r="I2" s="183"/>
      <c r="J2" s="183"/>
      <c r="K2" s="183"/>
      <c r="L2" s="183"/>
      <c r="M2" s="183"/>
      <c r="N2" s="183"/>
      <c r="O2" s="51"/>
      <c r="P2" s="51"/>
    </row>
    <row r="3" spans="1:16" s="47" customFormat="1" ht="19.5" customHeight="1">
      <c r="A3" s="2"/>
      <c r="B3" s="1"/>
      <c r="C3" s="3"/>
      <c r="D3" s="4"/>
      <c r="E3" s="2"/>
      <c r="F3" s="46"/>
      <c r="G3" s="55"/>
      <c r="H3" s="48"/>
      <c r="I3" s="48"/>
      <c r="J3" s="56"/>
      <c r="K3" s="48"/>
      <c r="L3" s="57"/>
      <c r="M3" s="48"/>
      <c r="N3" s="58"/>
      <c r="O3" s="59"/>
      <c r="P3" s="59"/>
    </row>
    <row r="4" spans="1:16" s="47" customFormat="1" ht="19.5" customHeight="1">
      <c r="A4" s="184" t="s">
        <v>1018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60"/>
      <c r="P4" s="60"/>
    </row>
    <row r="5" spans="1:16" s="49" customFormat="1" ht="15" customHeight="1">
      <c r="A5" s="61"/>
      <c r="B5" s="1"/>
      <c r="C5" s="62"/>
      <c r="D5" s="63"/>
      <c r="E5" s="1"/>
      <c r="F5" s="64"/>
      <c r="G5" s="1"/>
      <c r="H5" s="64"/>
      <c r="I5" s="64"/>
      <c r="J5" s="65"/>
      <c r="K5" s="66"/>
      <c r="L5" s="67"/>
      <c r="M5" s="68"/>
      <c r="N5" s="58"/>
      <c r="O5" s="59"/>
      <c r="P5" s="59"/>
    </row>
    <row r="6" spans="1:23" s="31" customFormat="1" ht="35.25" customHeight="1">
      <c r="A6" s="5" t="s">
        <v>23</v>
      </c>
      <c r="B6" s="5" t="s">
        <v>19</v>
      </c>
      <c r="C6" s="190" t="s">
        <v>157</v>
      </c>
      <c r="D6" s="191"/>
      <c r="E6" s="6" t="s">
        <v>3</v>
      </c>
      <c r="F6" s="7" t="s">
        <v>12</v>
      </c>
      <c r="G6" s="5" t="s">
        <v>29</v>
      </c>
      <c r="H6" s="8" t="s">
        <v>21</v>
      </c>
      <c r="I6" s="8" t="s">
        <v>22</v>
      </c>
      <c r="J6" s="79" t="s">
        <v>4</v>
      </c>
      <c r="K6" s="5" t="s">
        <v>5</v>
      </c>
      <c r="L6" s="9" t="s">
        <v>6</v>
      </c>
      <c r="M6" s="5" t="s">
        <v>7</v>
      </c>
      <c r="N6" s="10" t="s">
        <v>13</v>
      </c>
      <c r="P6" s="52" t="s">
        <v>24</v>
      </c>
      <c r="Q6" s="52" t="s">
        <v>14</v>
      </c>
      <c r="R6" s="52"/>
      <c r="S6" s="80" t="s">
        <v>941</v>
      </c>
      <c r="T6" s="31" t="s">
        <v>987</v>
      </c>
      <c r="U6" s="31" t="s">
        <v>1010</v>
      </c>
      <c r="V6" s="31" t="s">
        <v>1675</v>
      </c>
      <c r="W6" s="31" t="s">
        <v>385</v>
      </c>
    </row>
    <row r="7" spans="1:24" s="90" customFormat="1" ht="21.75" customHeight="1">
      <c r="A7" s="141">
        <f>IF(B7&lt;&gt;" ",SUBTOTAL(103,B$7:B7))</f>
        <v>1</v>
      </c>
      <c r="B7" s="142" t="s">
        <v>164</v>
      </c>
      <c r="C7" s="143" t="s">
        <v>165</v>
      </c>
      <c r="D7" s="144" t="s">
        <v>166</v>
      </c>
      <c r="E7" s="145" t="s">
        <v>167</v>
      </c>
      <c r="F7" s="142" t="s">
        <v>38</v>
      </c>
      <c r="G7" s="142" t="s">
        <v>168</v>
      </c>
      <c r="H7" s="142" t="s">
        <v>161</v>
      </c>
      <c r="I7" s="142" t="s">
        <v>161</v>
      </c>
      <c r="J7" s="146">
        <v>8.5</v>
      </c>
      <c r="K7" s="141">
        <v>120</v>
      </c>
      <c r="L7" s="147">
        <v>2.44</v>
      </c>
      <c r="M7" s="142" t="s">
        <v>169</v>
      </c>
      <c r="N7" s="177" t="s">
        <v>41</v>
      </c>
      <c r="O7" s="86" t="str">
        <f>MID(G7,4,1)</f>
        <v>D</v>
      </c>
      <c r="P7" s="86" t="s">
        <v>405</v>
      </c>
      <c r="Q7" s="89" t="s">
        <v>409</v>
      </c>
      <c r="R7" s="174" t="s">
        <v>1683</v>
      </c>
      <c r="S7" s="90" t="e">
        <f>VLOOKUP(B7,'[1]CT1'!$B$4:$B$93,1,FALSE)</f>
        <v>#N/A</v>
      </c>
      <c r="U7" s="90" t="e">
        <f>VLOOKUP(B7,'[2]Đơn T10'!$C$193:$C$604,1,FALSE)</f>
        <v>#N/A</v>
      </c>
      <c r="W7" s="90">
        <f>VLOOKUP(B7,'[3]DS TN K51 VÀ KHÓA CŨ T10-21'!$B$11:$C$89,2,FALSE)</f>
        <v>1</v>
      </c>
      <c r="X7" s="90" t="e">
        <f>VLOOKUP(B7,'[3]DS TN K51 VÀ KHÓA CŨ T10-21'!$B$11:$D$89,3,FALSE)</f>
        <v>#REF!</v>
      </c>
    </row>
    <row r="8" spans="1:24" s="90" customFormat="1" ht="21.75" customHeight="1">
      <c r="A8" s="141">
        <f>IF(B8&lt;&gt;" ",SUBTOTAL(103,B$7:B8))</f>
        <v>2</v>
      </c>
      <c r="B8" s="142" t="s">
        <v>170</v>
      </c>
      <c r="C8" s="143" t="s">
        <v>171</v>
      </c>
      <c r="D8" s="144" t="s">
        <v>172</v>
      </c>
      <c r="E8" s="145" t="s">
        <v>173</v>
      </c>
      <c r="F8" s="142" t="s">
        <v>38</v>
      </c>
      <c r="G8" s="142" t="s">
        <v>174</v>
      </c>
      <c r="H8" s="142" t="s">
        <v>161</v>
      </c>
      <c r="I8" s="142" t="s">
        <v>161</v>
      </c>
      <c r="J8" s="146">
        <v>8.3</v>
      </c>
      <c r="K8" s="141">
        <v>120</v>
      </c>
      <c r="L8" s="147">
        <v>2.34</v>
      </c>
      <c r="M8" s="142" t="s">
        <v>169</v>
      </c>
      <c r="N8" s="177" t="s">
        <v>41</v>
      </c>
      <c r="O8" s="86" t="str">
        <f aca="true" t="shared" si="0" ref="O8:O40">MID(G8,4,1)</f>
        <v>D</v>
      </c>
      <c r="P8" s="86" t="s">
        <v>405</v>
      </c>
      <c r="Q8" s="89" t="s">
        <v>409</v>
      </c>
      <c r="R8" s="174" t="s">
        <v>1683</v>
      </c>
      <c r="S8" s="90" t="e">
        <f>VLOOKUP(B8,'[1]CT1'!$B$4:$B$93,1,FALSE)</f>
        <v>#N/A</v>
      </c>
      <c r="U8" s="90" t="e">
        <f>VLOOKUP(B8,'[2]Đơn T10'!$C$193:$C$604,1,FALSE)</f>
        <v>#N/A</v>
      </c>
      <c r="W8" s="90">
        <f>VLOOKUP(B8,'[3]DS TN K51 VÀ KHÓA CŨ T10-21'!$B$11:$C$89,2,FALSE)</f>
        <v>1</v>
      </c>
      <c r="X8" s="90" t="e">
        <f>VLOOKUP(B8,'[3]DS TN K51 VÀ KHÓA CŨ T10-21'!$B$11:$D$89,3,FALSE)</f>
        <v>#REF!</v>
      </c>
    </row>
    <row r="9" spans="1:24" s="90" customFormat="1" ht="21.75" customHeight="1">
      <c r="A9" s="141">
        <f>IF(B9&lt;&gt;" ",SUBTOTAL(103,B$7:B9))</f>
        <v>3</v>
      </c>
      <c r="B9" s="142" t="s">
        <v>175</v>
      </c>
      <c r="C9" s="143" t="s">
        <v>176</v>
      </c>
      <c r="D9" s="144" t="s">
        <v>100</v>
      </c>
      <c r="E9" s="145" t="s">
        <v>177</v>
      </c>
      <c r="F9" s="142" t="s">
        <v>38</v>
      </c>
      <c r="G9" s="142" t="s">
        <v>178</v>
      </c>
      <c r="H9" s="142" t="s">
        <v>161</v>
      </c>
      <c r="I9" s="142" t="s">
        <v>161</v>
      </c>
      <c r="J9" s="146">
        <v>7.5</v>
      </c>
      <c r="K9" s="141">
        <v>120</v>
      </c>
      <c r="L9" s="147">
        <v>2.53</v>
      </c>
      <c r="M9" s="142" t="s">
        <v>40</v>
      </c>
      <c r="N9" s="178" t="s">
        <v>1011</v>
      </c>
      <c r="O9" s="86" t="str">
        <f t="shared" si="0"/>
        <v>E</v>
      </c>
      <c r="P9" s="86" t="s">
        <v>408</v>
      </c>
      <c r="Q9" s="89" t="s">
        <v>410</v>
      </c>
      <c r="R9" s="174" t="s">
        <v>1684</v>
      </c>
      <c r="S9" s="90" t="e">
        <f>VLOOKUP(B9,'[1]CT1'!$B$4:$B$93,1,FALSE)</f>
        <v>#N/A</v>
      </c>
      <c r="U9" s="90" t="e">
        <f>VLOOKUP(B9,'[2]Đơn T10'!$C$193:$C$604,1,FALSE)</f>
        <v>#N/A</v>
      </c>
      <c r="W9" s="90">
        <f>VLOOKUP(B9,'[3]DS TN K51 VÀ KHÓA CŨ T10-21'!$B$11:$C$89,2,FALSE)</f>
        <v>1</v>
      </c>
      <c r="X9" s="90">
        <f>VLOOKUP(B9,'[3]DS TN K51 VÀ KHÓA CŨ T10-21'!$B$11:$D$89,3,FALSE)</f>
        <v>1</v>
      </c>
    </row>
    <row r="10" spans="1:22" s="90" customFormat="1" ht="21.75" customHeight="1">
      <c r="A10" s="141">
        <f>IF(B10&lt;&gt;" ",SUBTOTAL(103,B$7:B10))</f>
        <v>4</v>
      </c>
      <c r="B10" s="142" t="s">
        <v>1695</v>
      </c>
      <c r="C10" s="143" t="s">
        <v>53</v>
      </c>
      <c r="D10" s="144" t="s">
        <v>186</v>
      </c>
      <c r="E10" s="145" t="s">
        <v>1696</v>
      </c>
      <c r="F10" s="142" t="s">
        <v>38</v>
      </c>
      <c r="G10" s="142" t="s">
        <v>1697</v>
      </c>
      <c r="H10" s="142" t="s">
        <v>161</v>
      </c>
      <c r="I10" s="142" t="s">
        <v>161</v>
      </c>
      <c r="J10" s="146">
        <v>8</v>
      </c>
      <c r="K10" s="141">
        <v>120</v>
      </c>
      <c r="L10" s="147">
        <v>2.05</v>
      </c>
      <c r="M10" s="142" t="s">
        <v>169</v>
      </c>
      <c r="N10" s="178" t="s">
        <v>1698</v>
      </c>
      <c r="O10" s="86" t="s">
        <v>1700</v>
      </c>
      <c r="P10" s="86" t="s">
        <v>30</v>
      </c>
      <c r="Q10" s="89" t="s">
        <v>427</v>
      </c>
      <c r="R10" s="174" t="s">
        <v>1692</v>
      </c>
      <c r="S10" s="90" t="str">
        <f>VLOOKUP(B10,'[1]CT1'!$B$4:$B$93,1,FALSE)</f>
        <v>14D240169</v>
      </c>
      <c r="U10" s="90" t="e">
        <f>VLOOKUP(B10,'[2]Đơn T10'!$C$193:$C$604,1,FALSE)</f>
        <v>#N/A</v>
      </c>
      <c r="V10" s="90" t="s">
        <v>1678</v>
      </c>
    </row>
    <row r="11" spans="1:24" s="90" customFormat="1" ht="21.75" customHeight="1">
      <c r="A11" s="141">
        <f>IF(B11&lt;&gt;" ",SUBTOTAL(103,B$7:B11))</f>
        <v>5</v>
      </c>
      <c r="B11" s="142" t="s">
        <v>181</v>
      </c>
      <c r="C11" s="143" t="s">
        <v>182</v>
      </c>
      <c r="D11" s="144" t="s">
        <v>183</v>
      </c>
      <c r="E11" s="145" t="s">
        <v>184</v>
      </c>
      <c r="F11" s="142" t="s">
        <v>72</v>
      </c>
      <c r="G11" s="142" t="s">
        <v>185</v>
      </c>
      <c r="H11" s="142" t="s">
        <v>161</v>
      </c>
      <c r="I11" s="142" t="s">
        <v>161</v>
      </c>
      <c r="J11" s="146">
        <v>7.5</v>
      </c>
      <c r="K11" s="141">
        <v>120</v>
      </c>
      <c r="L11" s="147">
        <v>2.1</v>
      </c>
      <c r="M11" s="142" t="s">
        <v>169</v>
      </c>
      <c r="N11" s="177" t="s">
        <v>41</v>
      </c>
      <c r="O11" s="86" t="str">
        <f t="shared" si="0"/>
        <v>K</v>
      </c>
      <c r="P11" s="86" t="s">
        <v>30</v>
      </c>
      <c r="Q11" s="89" t="s">
        <v>427</v>
      </c>
      <c r="R11" s="174" t="s">
        <v>1692</v>
      </c>
      <c r="S11" s="90" t="e">
        <f>VLOOKUP(B11,'[1]CT1'!$B$4:$B$93,1,FALSE)</f>
        <v>#N/A</v>
      </c>
      <c r="U11" s="90" t="e">
        <f>VLOOKUP(B11,'[2]Đơn T10'!$C$193:$C$604,1,FALSE)</f>
        <v>#N/A</v>
      </c>
      <c r="W11" s="90">
        <f>VLOOKUP(B11,'[3]DS TN K51 VÀ KHÓA CŨ T10-21'!$B$11:$C$89,2,FALSE)</f>
        <v>1</v>
      </c>
      <c r="X11" s="90" t="e">
        <f>VLOOKUP(B11,'[3]DS TN K51 VÀ KHÓA CŨ T10-21'!$B$11:$D$89,3,FALSE)</f>
        <v>#REF!</v>
      </c>
    </row>
    <row r="12" spans="1:24" s="90" customFormat="1" ht="21.75" customHeight="1">
      <c r="A12" s="141">
        <f>IF(B12&lt;&gt;" ",SUBTOTAL(103,B$7:B12))</f>
        <v>6</v>
      </c>
      <c r="B12" s="142" t="s">
        <v>187</v>
      </c>
      <c r="C12" s="143" t="s">
        <v>124</v>
      </c>
      <c r="D12" s="144" t="s">
        <v>45</v>
      </c>
      <c r="E12" s="145" t="s">
        <v>188</v>
      </c>
      <c r="F12" s="142" t="s">
        <v>38</v>
      </c>
      <c r="G12" s="142" t="s">
        <v>189</v>
      </c>
      <c r="H12" s="142" t="s">
        <v>161</v>
      </c>
      <c r="I12" s="142" t="s">
        <v>161</v>
      </c>
      <c r="J12" s="146">
        <v>8.3</v>
      </c>
      <c r="K12" s="141">
        <v>120</v>
      </c>
      <c r="L12" s="147">
        <v>2.49</v>
      </c>
      <c r="M12" s="142" t="s">
        <v>169</v>
      </c>
      <c r="N12" s="177" t="s">
        <v>41</v>
      </c>
      <c r="O12" s="86" t="str">
        <f t="shared" si="0"/>
        <v>K</v>
      </c>
      <c r="P12" s="86" t="s">
        <v>30</v>
      </c>
      <c r="Q12" s="89" t="s">
        <v>427</v>
      </c>
      <c r="R12" s="174" t="s">
        <v>1692</v>
      </c>
      <c r="S12" s="90" t="e">
        <f>VLOOKUP(B12,'[1]CT1'!$B$4:$B$93,1,FALSE)</f>
        <v>#N/A</v>
      </c>
      <c r="U12" s="90" t="e">
        <f>VLOOKUP(B12,'[2]Đơn T10'!$C$193:$C$604,1,FALSE)</f>
        <v>#N/A</v>
      </c>
      <c r="W12" s="90">
        <f>VLOOKUP(B12,'[3]DS TN K51 VÀ KHÓA CŨ T10-21'!$B$11:$C$89,2,FALSE)</f>
        <v>1</v>
      </c>
      <c r="X12" s="90" t="e">
        <f>VLOOKUP(B12,'[3]DS TN K51 VÀ KHÓA CŨ T10-21'!$B$11:$D$89,3,FALSE)</f>
        <v>#REF!</v>
      </c>
    </row>
    <row r="13" spans="1:24" s="90" customFormat="1" ht="21.75" customHeight="1">
      <c r="A13" s="141">
        <f>IF(B13&lt;&gt;" ",SUBTOTAL(103,B$7:B13))</f>
        <v>7</v>
      </c>
      <c r="B13" s="142" t="s">
        <v>193</v>
      </c>
      <c r="C13" s="143" t="s">
        <v>194</v>
      </c>
      <c r="D13" s="144" t="s">
        <v>195</v>
      </c>
      <c r="E13" s="145" t="s">
        <v>196</v>
      </c>
      <c r="F13" s="142" t="s">
        <v>38</v>
      </c>
      <c r="G13" s="142" t="s">
        <v>192</v>
      </c>
      <c r="H13" s="142" t="s">
        <v>161</v>
      </c>
      <c r="I13" s="142" t="s">
        <v>161</v>
      </c>
      <c r="J13" s="146">
        <v>8.1</v>
      </c>
      <c r="K13" s="141">
        <v>120</v>
      </c>
      <c r="L13" s="147">
        <v>2.45</v>
      </c>
      <c r="M13" s="142" t="s">
        <v>169</v>
      </c>
      <c r="N13" s="177" t="s">
        <v>41</v>
      </c>
      <c r="O13" s="86" t="str">
        <f t="shared" si="0"/>
        <v>N</v>
      </c>
      <c r="P13" s="86" t="s">
        <v>419</v>
      </c>
      <c r="Q13" s="89" t="s">
        <v>420</v>
      </c>
      <c r="R13" s="174" t="s">
        <v>1689</v>
      </c>
      <c r="S13" s="90" t="e">
        <f>VLOOKUP(B13,'[1]CT1'!$B$4:$B$93,1,FALSE)</f>
        <v>#N/A</v>
      </c>
      <c r="T13" s="90" t="s">
        <v>159</v>
      </c>
      <c r="U13" s="90" t="e">
        <f>VLOOKUP(B13,'[2]Đơn T10'!$C$193:$C$604,1,FALSE)</f>
        <v>#N/A</v>
      </c>
      <c r="W13" s="90">
        <f>VLOOKUP(B13,'[3]DS TN K51 VÀ KHÓA CŨ T10-21'!$B$11:$C$89,2,FALSE)</f>
        <v>1</v>
      </c>
      <c r="X13" s="90" t="e">
        <f>VLOOKUP(B13,'[3]DS TN K51 VÀ KHÓA CŨ T10-21'!$B$11:$D$89,3,FALSE)</f>
        <v>#REF!</v>
      </c>
    </row>
    <row r="14" spans="1:24" s="90" customFormat="1" ht="21.75" customHeight="1">
      <c r="A14" s="141">
        <f>IF(B14&lt;&gt;" ",SUBTOTAL(103,B$7:B14))</f>
        <v>8</v>
      </c>
      <c r="B14" s="142" t="s">
        <v>199</v>
      </c>
      <c r="C14" s="143" t="s">
        <v>200</v>
      </c>
      <c r="D14" s="144" t="s">
        <v>201</v>
      </c>
      <c r="E14" s="145" t="s">
        <v>202</v>
      </c>
      <c r="F14" s="142" t="s">
        <v>38</v>
      </c>
      <c r="G14" s="142" t="s">
        <v>203</v>
      </c>
      <c r="H14" s="142" t="s">
        <v>161</v>
      </c>
      <c r="I14" s="142" t="s">
        <v>161</v>
      </c>
      <c r="J14" s="146">
        <v>7.5</v>
      </c>
      <c r="K14" s="141">
        <v>120</v>
      </c>
      <c r="L14" s="147">
        <v>2.13</v>
      </c>
      <c r="M14" s="142" t="s">
        <v>169</v>
      </c>
      <c r="N14" s="177" t="s">
        <v>41</v>
      </c>
      <c r="O14" s="86" t="str">
        <f t="shared" si="0"/>
        <v>P</v>
      </c>
      <c r="P14" s="86" t="s">
        <v>413</v>
      </c>
      <c r="Q14" s="89" t="s">
        <v>429</v>
      </c>
      <c r="R14" s="174" t="s">
        <v>1687</v>
      </c>
      <c r="S14" s="90" t="e">
        <f>VLOOKUP(B14,'[1]CT1'!$B$4:$B$93,1,FALSE)</f>
        <v>#N/A</v>
      </c>
      <c r="U14" s="90" t="e">
        <f>VLOOKUP(B14,'[2]Đơn T10'!$C$193:$C$604,1,FALSE)</f>
        <v>#N/A</v>
      </c>
      <c r="W14" s="90">
        <f>VLOOKUP(B14,'[3]DS TN K51 VÀ KHÓA CŨ T10-21'!$B$11:$C$89,2,FALSE)</f>
        <v>1</v>
      </c>
      <c r="X14" s="90" t="e">
        <f>VLOOKUP(B14,'[3]DS TN K51 VÀ KHÓA CŨ T10-21'!$B$11:$D$89,3,FALSE)</f>
        <v>#REF!</v>
      </c>
    </row>
    <row r="15" spans="1:24" s="90" customFormat="1" ht="21.75" customHeight="1">
      <c r="A15" s="141">
        <f>IF(B15&lt;&gt;" ",SUBTOTAL(103,B$7:B15))</f>
        <v>9</v>
      </c>
      <c r="B15" s="142" t="s">
        <v>205</v>
      </c>
      <c r="C15" s="143" t="s">
        <v>149</v>
      </c>
      <c r="D15" s="144" t="s">
        <v>161</v>
      </c>
      <c r="E15" s="145" t="s">
        <v>206</v>
      </c>
      <c r="F15" s="142" t="s">
        <v>72</v>
      </c>
      <c r="G15" s="142" t="s">
        <v>207</v>
      </c>
      <c r="H15" s="142" t="s">
        <v>161</v>
      </c>
      <c r="I15" s="142" t="s">
        <v>161</v>
      </c>
      <c r="J15" s="146">
        <v>8.2</v>
      </c>
      <c r="K15" s="141">
        <v>120</v>
      </c>
      <c r="L15" s="147">
        <v>2.28</v>
      </c>
      <c r="M15" s="142" t="s">
        <v>169</v>
      </c>
      <c r="N15" s="177" t="s">
        <v>41</v>
      </c>
      <c r="O15" s="86" t="str">
        <f t="shared" si="0"/>
        <v>S</v>
      </c>
      <c r="P15" s="86" t="s">
        <v>418</v>
      </c>
      <c r="Q15" s="89" t="s">
        <v>422</v>
      </c>
      <c r="R15" s="174" t="s">
        <v>1682</v>
      </c>
      <c r="S15" s="90" t="e">
        <f>VLOOKUP(B15,'[1]CT1'!$B$4:$B$93,1,FALSE)</f>
        <v>#N/A</v>
      </c>
      <c r="U15" s="90" t="e">
        <f>VLOOKUP(B15,'[2]Đơn T10'!$C$193:$C$604,1,FALSE)</f>
        <v>#N/A</v>
      </c>
      <c r="W15" s="90">
        <f>VLOOKUP(B15,'[3]DS TN K51 VÀ KHÓA CŨ T10-21'!$B$11:$C$89,2,FALSE)</f>
        <v>1</v>
      </c>
      <c r="X15" s="90" t="e">
        <f>VLOOKUP(B15,'[3]DS TN K51 VÀ KHÓA CŨ T10-21'!$B$11:$D$89,3,FALSE)</f>
        <v>#REF!</v>
      </c>
    </row>
    <row r="16" spans="1:24" s="90" customFormat="1" ht="21.75" customHeight="1">
      <c r="A16" s="141">
        <f>IF(B16&lt;&gt;" ",SUBTOTAL(103,B$7:B16))</f>
        <v>10</v>
      </c>
      <c r="B16" s="142" t="s">
        <v>209</v>
      </c>
      <c r="C16" s="143" t="s">
        <v>210</v>
      </c>
      <c r="D16" s="144" t="s">
        <v>137</v>
      </c>
      <c r="E16" s="145" t="s">
        <v>211</v>
      </c>
      <c r="F16" s="142" t="s">
        <v>38</v>
      </c>
      <c r="G16" s="142" t="s">
        <v>212</v>
      </c>
      <c r="H16" s="142" t="s">
        <v>161</v>
      </c>
      <c r="I16" s="142" t="s">
        <v>161</v>
      </c>
      <c r="J16" s="146">
        <v>8.6</v>
      </c>
      <c r="K16" s="141">
        <v>120</v>
      </c>
      <c r="L16" s="147">
        <v>2.53</v>
      </c>
      <c r="M16" s="142" t="s">
        <v>40</v>
      </c>
      <c r="N16" s="177" t="s">
        <v>41</v>
      </c>
      <c r="O16" s="86" t="str">
        <f t="shared" si="0"/>
        <v>S</v>
      </c>
      <c r="P16" s="86" t="s">
        <v>418</v>
      </c>
      <c r="Q16" s="89" t="s">
        <v>422</v>
      </c>
      <c r="R16" s="174" t="s">
        <v>1682</v>
      </c>
      <c r="S16" s="90" t="e">
        <f>VLOOKUP(B16,'[1]CT1'!$B$4:$B$93,1,FALSE)</f>
        <v>#N/A</v>
      </c>
      <c r="U16" s="90" t="e">
        <f>VLOOKUP(B16,'[2]Đơn T10'!$C$193:$C$604,1,FALSE)</f>
        <v>#N/A</v>
      </c>
      <c r="W16" s="90">
        <f>VLOOKUP(B16,'[3]DS TN K51 VÀ KHÓA CŨ T10-21'!$B$11:$C$89,2,FALSE)</f>
        <v>1</v>
      </c>
      <c r="X16" s="90" t="e">
        <f>VLOOKUP(B16,'[3]DS TN K51 VÀ KHÓA CŨ T10-21'!$B$11:$D$89,3,FALSE)</f>
        <v>#REF!</v>
      </c>
    </row>
    <row r="17" spans="1:24" s="90" customFormat="1" ht="21.75" customHeight="1">
      <c r="A17" s="141">
        <f>IF(B17&lt;&gt;" ",SUBTOTAL(103,B$7:B17))</f>
        <v>11</v>
      </c>
      <c r="B17" s="142" t="s">
        <v>213</v>
      </c>
      <c r="C17" s="143" t="s">
        <v>214</v>
      </c>
      <c r="D17" s="144" t="s">
        <v>215</v>
      </c>
      <c r="E17" s="145" t="s">
        <v>216</v>
      </c>
      <c r="F17" s="142" t="s">
        <v>38</v>
      </c>
      <c r="G17" s="142" t="s">
        <v>217</v>
      </c>
      <c r="H17" s="142" t="s">
        <v>161</v>
      </c>
      <c r="I17" s="142" t="s">
        <v>161</v>
      </c>
      <c r="J17" s="146">
        <v>7.5</v>
      </c>
      <c r="K17" s="141">
        <v>120</v>
      </c>
      <c r="L17" s="147">
        <v>2.13</v>
      </c>
      <c r="M17" s="142" t="s">
        <v>169</v>
      </c>
      <c r="N17" s="177" t="s">
        <v>41</v>
      </c>
      <c r="O17" s="86" t="str">
        <f t="shared" si="0"/>
        <v>T</v>
      </c>
      <c r="P17" s="86" t="s">
        <v>403</v>
      </c>
      <c r="Q17" s="89" t="s">
        <v>407</v>
      </c>
      <c r="R17" s="174" t="s">
        <v>1688</v>
      </c>
      <c r="S17" s="90" t="e">
        <f>VLOOKUP(B17,'[1]CT1'!$B$4:$B$93,1,FALSE)</f>
        <v>#N/A</v>
      </c>
      <c r="U17" s="90" t="e">
        <f>VLOOKUP(B17,'[2]Đơn T10'!$C$193:$C$604,1,FALSE)</f>
        <v>#N/A</v>
      </c>
      <c r="W17" s="90">
        <f>VLOOKUP(B17,'[3]DS TN K51 VÀ KHÓA CŨ T10-21'!$B$11:$C$89,2,FALSE)</f>
        <v>1</v>
      </c>
      <c r="X17" s="90" t="e">
        <f>VLOOKUP(B17,'[3]DS TN K51 VÀ KHÓA CŨ T10-21'!$B$11:$D$89,3,FALSE)</f>
        <v>#REF!</v>
      </c>
    </row>
    <row r="18" spans="1:24" s="90" customFormat="1" ht="21.75" customHeight="1">
      <c r="A18" s="141">
        <f>IF(B18&lt;&gt;" ",SUBTOTAL(103,B$7:B18))</f>
        <v>12</v>
      </c>
      <c r="B18" s="142" t="s">
        <v>218</v>
      </c>
      <c r="C18" s="143" t="s">
        <v>53</v>
      </c>
      <c r="D18" s="144" t="s">
        <v>219</v>
      </c>
      <c r="E18" s="145" t="s">
        <v>220</v>
      </c>
      <c r="F18" s="142" t="s">
        <v>38</v>
      </c>
      <c r="G18" s="142" t="s">
        <v>217</v>
      </c>
      <c r="H18" s="142" t="s">
        <v>161</v>
      </c>
      <c r="I18" s="142" t="s">
        <v>161</v>
      </c>
      <c r="J18" s="146">
        <v>8.3</v>
      </c>
      <c r="K18" s="141">
        <v>120</v>
      </c>
      <c r="L18" s="147">
        <v>2.22</v>
      </c>
      <c r="M18" s="142" t="s">
        <v>169</v>
      </c>
      <c r="N18" s="178" t="s">
        <v>1011</v>
      </c>
      <c r="O18" s="86" t="str">
        <f t="shared" si="0"/>
        <v>T</v>
      </c>
      <c r="P18" s="86" t="s">
        <v>403</v>
      </c>
      <c r="Q18" s="89" t="s">
        <v>407</v>
      </c>
      <c r="R18" s="174" t="s">
        <v>1688</v>
      </c>
      <c r="S18" s="90" t="e">
        <f>VLOOKUP(B18,'[1]CT1'!$B$4:$B$93,1,FALSE)</f>
        <v>#N/A</v>
      </c>
      <c r="U18" s="90" t="str">
        <f>VLOOKUP(B18,'[2]Đơn T10'!$C$193:$C$604,1,FALSE)</f>
        <v>14D220052</v>
      </c>
      <c r="V18" s="90" t="s">
        <v>1010</v>
      </c>
      <c r="W18" s="90">
        <f>VLOOKUP(B18,'[3]DS TN K51 VÀ KHÓA CŨ T10-21'!$B$11:$C$89,2,FALSE)</f>
        <v>1</v>
      </c>
      <c r="X18" s="90">
        <f>VLOOKUP(B18,'[3]DS TN K51 VÀ KHÓA CŨ T10-21'!$B$11:$D$89,3,FALSE)</f>
        <v>1</v>
      </c>
    </row>
    <row r="19" spans="1:24" s="90" customFormat="1" ht="21.75" customHeight="1">
      <c r="A19" s="141">
        <f>IF(B19&lt;&gt;" ",SUBTOTAL(103,B$7:B19))</f>
        <v>13</v>
      </c>
      <c r="B19" s="142" t="s">
        <v>225</v>
      </c>
      <c r="C19" s="143" t="s">
        <v>94</v>
      </c>
      <c r="D19" s="144" t="s">
        <v>145</v>
      </c>
      <c r="E19" s="145" t="s">
        <v>226</v>
      </c>
      <c r="F19" s="142" t="s">
        <v>72</v>
      </c>
      <c r="G19" s="142" t="s">
        <v>224</v>
      </c>
      <c r="H19" s="142" t="s">
        <v>161</v>
      </c>
      <c r="I19" s="142" t="s">
        <v>161</v>
      </c>
      <c r="J19" s="146">
        <v>7.5</v>
      </c>
      <c r="K19" s="141">
        <v>120</v>
      </c>
      <c r="L19" s="147">
        <v>2.01</v>
      </c>
      <c r="M19" s="142" t="s">
        <v>169</v>
      </c>
      <c r="N19" s="178" t="s">
        <v>1011</v>
      </c>
      <c r="O19" s="86" t="str">
        <f t="shared" si="0"/>
        <v>A</v>
      </c>
      <c r="P19" s="86" t="s">
        <v>30</v>
      </c>
      <c r="Q19" s="89" t="s">
        <v>32</v>
      </c>
      <c r="R19" s="174" t="s">
        <v>1692</v>
      </c>
      <c r="S19" s="90" t="e">
        <f>VLOOKUP(B19,'[1]CT1'!$B$4:$B$93,1,FALSE)</f>
        <v>#N/A</v>
      </c>
      <c r="U19" s="90" t="str">
        <f>VLOOKUP(B19,'[2]Đơn T10'!$C$193:$C$604,1,FALSE)</f>
        <v>15D100179</v>
      </c>
      <c r="V19" s="90" t="s">
        <v>1010</v>
      </c>
      <c r="W19" s="90">
        <f>VLOOKUP(B19,'[3]DS TN K51 VÀ KHÓA CŨ T10-21'!$B$11:$C$89,2,FALSE)</f>
        <v>1</v>
      </c>
      <c r="X19" s="90">
        <f>VLOOKUP(B19,'[3]DS TN K51 VÀ KHÓA CŨ T10-21'!$B$11:$D$89,3,FALSE)</f>
        <v>1</v>
      </c>
    </row>
    <row r="20" spans="1:24" s="90" customFormat="1" ht="21.75" customHeight="1">
      <c r="A20" s="141">
        <f>IF(B20&lt;&gt;" ",SUBTOTAL(103,B$7:B20))</f>
        <v>14</v>
      </c>
      <c r="B20" s="142" t="s">
        <v>227</v>
      </c>
      <c r="C20" s="143" t="s">
        <v>228</v>
      </c>
      <c r="D20" s="144" t="s">
        <v>229</v>
      </c>
      <c r="E20" s="145" t="s">
        <v>230</v>
      </c>
      <c r="F20" s="142" t="s">
        <v>72</v>
      </c>
      <c r="G20" s="142" t="s">
        <v>231</v>
      </c>
      <c r="H20" s="142" t="s">
        <v>161</v>
      </c>
      <c r="I20" s="142" t="s">
        <v>161</v>
      </c>
      <c r="J20" s="146">
        <v>7</v>
      </c>
      <c r="K20" s="141">
        <v>120</v>
      </c>
      <c r="L20" s="147">
        <v>2.03</v>
      </c>
      <c r="M20" s="142" t="s">
        <v>169</v>
      </c>
      <c r="N20" s="177" t="s">
        <v>41</v>
      </c>
      <c r="O20" s="86" t="str">
        <f t="shared" si="0"/>
        <v>A</v>
      </c>
      <c r="P20" s="86" t="s">
        <v>30</v>
      </c>
      <c r="Q20" s="89" t="s">
        <v>32</v>
      </c>
      <c r="R20" s="174" t="s">
        <v>1692</v>
      </c>
      <c r="S20" s="90" t="e">
        <f>VLOOKUP(B20,'[1]CT1'!$B$4:$B$93,1,FALSE)</f>
        <v>#N/A</v>
      </c>
      <c r="U20" s="90" t="e">
        <f>VLOOKUP(B20,'[2]Đơn T10'!$C$193:$C$604,1,FALSE)</f>
        <v>#N/A</v>
      </c>
      <c r="W20" s="90">
        <f>VLOOKUP(B20,'[3]DS TN K51 VÀ KHÓA CŨ T10-21'!$B$11:$C$89,2,FALSE)</f>
        <v>1</v>
      </c>
      <c r="X20" s="90" t="e">
        <f>VLOOKUP(B20,'[3]DS TN K51 VÀ KHÓA CŨ T10-21'!$B$11:$D$89,3,FALSE)</f>
        <v>#REF!</v>
      </c>
    </row>
    <row r="21" spans="1:24" s="90" customFormat="1" ht="21.75" customHeight="1">
      <c r="A21" s="141">
        <f>IF(B21&lt;&gt;" ",SUBTOTAL(103,B$7:B21))</f>
        <v>15</v>
      </c>
      <c r="B21" s="142" t="s">
        <v>232</v>
      </c>
      <c r="C21" s="143" t="s">
        <v>233</v>
      </c>
      <c r="D21" s="144" t="s">
        <v>63</v>
      </c>
      <c r="E21" s="145" t="s">
        <v>234</v>
      </c>
      <c r="F21" s="142" t="s">
        <v>38</v>
      </c>
      <c r="G21" s="142" t="s">
        <v>235</v>
      </c>
      <c r="H21" s="142" t="s">
        <v>161</v>
      </c>
      <c r="I21" s="142" t="s">
        <v>161</v>
      </c>
      <c r="J21" s="146">
        <v>8</v>
      </c>
      <c r="K21" s="141">
        <v>120</v>
      </c>
      <c r="L21" s="147">
        <v>2.02</v>
      </c>
      <c r="M21" s="142" t="s">
        <v>169</v>
      </c>
      <c r="N21" s="178" t="s">
        <v>1011</v>
      </c>
      <c r="O21" s="86" t="str">
        <f t="shared" si="0"/>
        <v>A</v>
      </c>
      <c r="P21" s="86" t="s">
        <v>30</v>
      </c>
      <c r="Q21" s="89" t="s">
        <v>32</v>
      </c>
      <c r="R21" s="174" t="s">
        <v>1692</v>
      </c>
      <c r="S21" s="90" t="e">
        <f>VLOOKUP(B21,'[1]CT1'!$B$4:$B$93,1,FALSE)</f>
        <v>#N/A</v>
      </c>
      <c r="U21" s="90" t="str">
        <f>VLOOKUP(B21,'[2]Đơn T10'!$C$193:$C$604,1,FALSE)</f>
        <v>15D100333</v>
      </c>
      <c r="V21" s="90" t="s">
        <v>1010</v>
      </c>
      <c r="W21" s="90">
        <f>VLOOKUP(B21,'[3]DS TN K51 VÀ KHÓA CŨ T10-21'!$B$11:$C$89,2,FALSE)</f>
        <v>1</v>
      </c>
      <c r="X21" s="90">
        <f>VLOOKUP(B21,'[3]DS TN K51 VÀ KHÓA CŨ T10-21'!$B$11:$D$89,3,FALSE)</f>
        <v>1</v>
      </c>
    </row>
    <row r="22" spans="1:24" s="90" customFormat="1" ht="21.75" customHeight="1">
      <c r="A22" s="141">
        <f>IF(B22&lt;&gt;" ",SUBTOTAL(103,B$7:B22))</f>
        <v>16</v>
      </c>
      <c r="B22" s="142" t="s">
        <v>236</v>
      </c>
      <c r="C22" s="143" t="s">
        <v>237</v>
      </c>
      <c r="D22" s="144" t="s">
        <v>106</v>
      </c>
      <c r="E22" s="145" t="s">
        <v>238</v>
      </c>
      <c r="F22" s="142" t="s">
        <v>72</v>
      </c>
      <c r="G22" s="142" t="s">
        <v>239</v>
      </c>
      <c r="H22" s="142" t="s">
        <v>161</v>
      </c>
      <c r="I22" s="142" t="s">
        <v>161</v>
      </c>
      <c r="J22" s="146">
        <v>8.8</v>
      </c>
      <c r="K22" s="141">
        <v>120</v>
      </c>
      <c r="L22" s="147">
        <v>2.89</v>
      </c>
      <c r="M22" s="142" t="s">
        <v>40</v>
      </c>
      <c r="N22" s="177" t="s">
        <v>41</v>
      </c>
      <c r="O22" s="86" t="str">
        <f aca="true" t="shared" si="1" ref="O22:O27">RIGHT(G22,2)</f>
        <v>KS</v>
      </c>
      <c r="P22" s="86" t="s">
        <v>399</v>
      </c>
      <c r="Q22" s="89" t="s">
        <v>402</v>
      </c>
      <c r="R22" s="174" t="s">
        <v>1691</v>
      </c>
      <c r="S22" s="90" t="e">
        <f>VLOOKUP(B22,'[1]CT1'!$B$4:$B$93,1,FALSE)</f>
        <v>#N/A</v>
      </c>
      <c r="U22" s="90" t="e">
        <f>VLOOKUP(B22,'[2]Đơn T10'!$C$193:$C$604,1,FALSE)</f>
        <v>#N/A</v>
      </c>
      <c r="W22" s="90">
        <f>VLOOKUP(B22,'[3]DS TN K51 VÀ KHÓA CŨ T10-21'!$B$11:$C$89,2,FALSE)</f>
        <v>1</v>
      </c>
      <c r="X22" s="90" t="e">
        <f>VLOOKUP(B22,'[3]DS TN K51 VÀ KHÓA CŨ T10-21'!$B$11:$D$89,3,FALSE)</f>
        <v>#REF!</v>
      </c>
    </row>
    <row r="23" spans="1:24" s="90" customFormat="1" ht="21.75" customHeight="1">
      <c r="A23" s="141">
        <f>IF(B23&lt;&gt;" ",SUBTOTAL(103,B$7:B23))</f>
        <v>17</v>
      </c>
      <c r="B23" s="142" t="s">
        <v>241</v>
      </c>
      <c r="C23" s="143" t="s">
        <v>242</v>
      </c>
      <c r="D23" s="144" t="s">
        <v>106</v>
      </c>
      <c r="E23" s="145" t="s">
        <v>243</v>
      </c>
      <c r="F23" s="142" t="s">
        <v>38</v>
      </c>
      <c r="G23" s="142" t="s">
        <v>244</v>
      </c>
      <c r="H23" s="142" t="s">
        <v>161</v>
      </c>
      <c r="I23" s="142" t="s">
        <v>161</v>
      </c>
      <c r="J23" s="146">
        <v>7.5</v>
      </c>
      <c r="K23" s="141">
        <v>120</v>
      </c>
      <c r="L23" s="147">
        <v>2.47</v>
      </c>
      <c r="M23" s="142" t="s">
        <v>169</v>
      </c>
      <c r="N23" s="177" t="s">
        <v>41</v>
      </c>
      <c r="O23" s="86" t="str">
        <f t="shared" si="1"/>
        <v>KS</v>
      </c>
      <c r="P23" s="86" t="s">
        <v>399</v>
      </c>
      <c r="Q23" s="89" t="s">
        <v>402</v>
      </c>
      <c r="R23" s="174" t="s">
        <v>1691</v>
      </c>
      <c r="S23" s="90" t="e">
        <f>VLOOKUP(B23,'[1]CT1'!$B$4:$B$93,1,FALSE)</f>
        <v>#N/A</v>
      </c>
      <c r="U23" s="90" t="e">
        <f>VLOOKUP(B23,'[2]Đơn T10'!$C$193:$C$604,1,FALSE)</f>
        <v>#N/A</v>
      </c>
      <c r="W23" s="90">
        <f>VLOOKUP(B23,'[3]DS TN K51 VÀ KHÓA CŨ T10-21'!$B$11:$C$89,2,FALSE)</f>
        <v>1</v>
      </c>
      <c r="X23" s="90" t="e">
        <f>VLOOKUP(B23,'[3]DS TN K51 VÀ KHÓA CŨ T10-21'!$B$11:$D$89,3,FALSE)</f>
        <v>#REF!</v>
      </c>
    </row>
    <row r="24" spans="1:24" s="90" customFormat="1" ht="21.75" customHeight="1">
      <c r="A24" s="141">
        <f>IF(B24&lt;&gt;" ",SUBTOTAL(103,B$7:B24))</f>
        <v>18</v>
      </c>
      <c r="B24" s="142" t="s">
        <v>245</v>
      </c>
      <c r="C24" s="143" t="s">
        <v>246</v>
      </c>
      <c r="D24" s="144" t="s">
        <v>59</v>
      </c>
      <c r="E24" s="145" t="s">
        <v>247</v>
      </c>
      <c r="F24" s="142" t="s">
        <v>38</v>
      </c>
      <c r="G24" s="142" t="s">
        <v>244</v>
      </c>
      <c r="H24" s="142" t="s">
        <v>161</v>
      </c>
      <c r="I24" s="142" t="s">
        <v>161</v>
      </c>
      <c r="J24" s="146">
        <v>8.8</v>
      </c>
      <c r="K24" s="141">
        <v>120</v>
      </c>
      <c r="L24" s="147">
        <v>2.64</v>
      </c>
      <c r="M24" s="142" t="s">
        <v>40</v>
      </c>
      <c r="N24" s="177" t="s">
        <v>41</v>
      </c>
      <c r="O24" s="86" t="str">
        <f t="shared" si="1"/>
        <v>KS</v>
      </c>
      <c r="P24" s="86" t="s">
        <v>399</v>
      </c>
      <c r="Q24" s="89" t="s">
        <v>402</v>
      </c>
      <c r="R24" s="174" t="s">
        <v>1691</v>
      </c>
      <c r="S24" s="90" t="e">
        <f>VLOOKUP(B24,'[1]CT1'!$B$4:$B$93,1,FALSE)</f>
        <v>#N/A</v>
      </c>
      <c r="U24" s="90" t="e">
        <f>VLOOKUP(B24,'[2]Đơn T10'!$C$193:$C$604,1,FALSE)</f>
        <v>#N/A</v>
      </c>
      <c r="W24" s="90">
        <f>VLOOKUP(B24,'[3]DS TN K51 VÀ KHÓA CŨ T10-21'!$B$11:$C$89,2,FALSE)</f>
        <v>1</v>
      </c>
      <c r="X24" s="90" t="e">
        <f>VLOOKUP(B24,'[3]DS TN K51 VÀ KHÓA CŨ T10-21'!$B$11:$D$89,3,FALSE)</f>
        <v>#REF!</v>
      </c>
    </row>
    <row r="25" spans="1:24" s="90" customFormat="1" ht="21.75" customHeight="1">
      <c r="A25" s="141">
        <f>IF(B25&lt;&gt;" ",SUBTOTAL(103,B$7:B25))</f>
        <v>19</v>
      </c>
      <c r="B25" s="142" t="s">
        <v>248</v>
      </c>
      <c r="C25" s="143" t="s">
        <v>249</v>
      </c>
      <c r="D25" s="144" t="s">
        <v>250</v>
      </c>
      <c r="E25" s="145" t="s">
        <v>251</v>
      </c>
      <c r="F25" s="142" t="s">
        <v>38</v>
      </c>
      <c r="G25" s="142" t="s">
        <v>244</v>
      </c>
      <c r="H25" s="142" t="s">
        <v>161</v>
      </c>
      <c r="I25" s="142" t="s">
        <v>161</v>
      </c>
      <c r="J25" s="146">
        <v>9</v>
      </c>
      <c r="K25" s="141">
        <v>120</v>
      </c>
      <c r="L25" s="147">
        <v>2.98</v>
      </c>
      <c r="M25" s="142" t="s">
        <v>40</v>
      </c>
      <c r="N25" s="177" t="s">
        <v>41</v>
      </c>
      <c r="O25" s="86" t="str">
        <f t="shared" si="1"/>
        <v>KS</v>
      </c>
      <c r="P25" s="86" t="s">
        <v>399</v>
      </c>
      <c r="Q25" s="89" t="s">
        <v>402</v>
      </c>
      <c r="R25" s="174" t="s">
        <v>1691</v>
      </c>
      <c r="S25" s="90" t="e">
        <f>VLOOKUP(B25,'[1]CT1'!$B$4:$B$93,1,FALSE)</f>
        <v>#N/A</v>
      </c>
      <c r="U25" s="90" t="e">
        <f>VLOOKUP(B25,'[2]Đơn T10'!$C$193:$C$604,1,FALSE)</f>
        <v>#N/A</v>
      </c>
      <c r="W25" s="90">
        <f>VLOOKUP(B25,'[3]DS TN K51 VÀ KHÓA CŨ T10-21'!$B$11:$C$89,2,FALSE)</f>
        <v>1</v>
      </c>
      <c r="X25" s="90" t="e">
        <f>VLOOKUP(B25,'[3]DS TN K51 VÀ KHÓA CŨ T10-21'!$B$11:$D$89,3,FALSE)</f>
        <v>#REF!</v>
      </c>
    </row>
    <row r="26" spans="1:24" s="90" customFormat="1" ht="21.75" customHeight="1">
      <c r="A26" s="141">
        <f>IF(B26&lt;&gt;" ",SUBTOTAL(103,B$7:B26))</f>
        <v>20</v>
      </c>
      <c r="B26" s="142" t="s">
        <v>252</v>
      </c>
      <c r="C26" s="143" t="s">
        <v>253</v>
      </c>
      <c r="D26" s="144" t="s">
        <v>195</v>
      </c>
      <c r="E26" s="145" t="s">
        <v>254</v>
      </c>
      <c r="F26" s="142" t="s">
        <v>38</v>
      </c>
      <c r="G26" s="142" t="s">
        <v>255</v>
      </c>
      <c r="H26" s="142" t="s">
        <v>161</v>
      </c>
      <c r="I26" s="142" t="s">
        <v>161</v>
      </c>
      <c r="J26" s="146">
        <v>8.6</v>
      </c>
      <c r="K26" s="141">
        <v>120</v>
      </c>
      <c r="L26" s="147">
        <v>2.46</v>
      </c>
      <c r="M26" s="142" t="s">
        <v>169</v>
      </c>
      <c r="N26" s="177" t="s">
        <v>41</v>
      </c>
      <c r="O26" s="86" t="str">
        <f t="shared" si="1"/>
        <v>LH</v>
      </c>
      <c r="P26" s="86" t="s">
        <v>401</v>
      </c>
      <c r="Q26" s="89" t="s">
        <v>404</v>
      </c>
      <c r="R26" s="174" t="s">
        <v>1690</v>
      </c>
      <c r="S26" s="90" t="e">
        <f>VLOOKUP(B26,'[1]CT1'!$B$4:$B$93,1,FALSE)</f>
        <v>#N/A</v>
      </c>
      <c r="U26" s="90" t="e">
        <f>VLOOKUP(B26,'[2]Đơn T10'!$C$193:$C$604,1,FALSE)</f>
        <v>#N/A</v>
      </c>
      <c r="W26" s="90">
        <f>VLOOKUP(B26,'[3]DS TN K51 VÀ KHÓA CŨ T10-21'!$B$11:$C$89,2,FALSE)</f>
        <v>1</v>
      </c>
      <c r="X26" s="90" t="e">
        <f>VLOOKUP(B26,'[3]DS TN K51 VÀ KHÓA CŨ T10-21'!$B$11:$D$89,3,FALSE)</f>
        <v>#REF!</v>
      </c>
    </row>
    <row r="27" spans="1:24" s="90" customFormat="1" ht="21.75" customHeight="1">
      <c r="A27" s="141">
        <f>IF(B27&lt;&gt;" ",SUBTOTAL(103,B$7:B27))</f>
        <v>21</v>
      </c>
      <c r="B27" s="142" t="s">
        <v>256</v>
      </c>
      <c r="C27" s="143" t="s">
        <v>257</v>
      </c>
      <c r="D27" s="144" t="s">
        <v>258</v>
      </c>
      <c r="E27" s="145" t="s">
        <v>259</v>
      </c>
      <c r="F27" s="142" t="s">
        <v>38</v>
      </c>
      <c r="G27" s="142" t="s">
        <v>260</v>
      </c>
      <c r="H27" s="142" t="s">
        <v>161</v>
      </c>
      <c r="I27" s="142" t="s">
        <v>161</v>
      </c>
      <c r="J27" s="146">
        <v>8.8</v>
      </c>
      <c r="K27" s="141">
        <v>120</v>
      </c>
      <c r="L27" s="147">
        <v>2.89</v>
      </c>
      <c r="M27" s="142" t="s">
        <v>40</v>
      </c>
      <c r="N27" s="177" t="s">
        <v>41</v>
      </c>
      <c r="O27" s="86" t="str">
        <f t="shared" si="1"/>
        <v>LH</v>
      </c>
      <c r="P27" s="86" t="s">
        <v>401</v>
      </c>
      <c r="Q27" s="89" t="s">
        <v>404</v>
      </c>
      <c r="R27" s="174" t="s">
        <v>1690</v>
      </c>
      <c r="S27" s="90" t="e">
        <f>VLOOKUP(B27,'[1]CT1'!$B$4:$B$93,1,FALSE)</f>
        <v>#N/A</v>
      </c>
      <c r="U27" s="90" t="e">
        <f>VLOOKUP(B27,'[2]Đơn T10'!$C$193:$C$604,1,FALSE)</f>
        <v>#N/A</v>
      </c>
      <c r="W27" s="90">
        <f>VLOOKUP(B27,'[3]DS TN K51 VÀ KHÓA CŨ T10-21'!$B$11:$C$89,2,FALSE)</f>
        <v>1</v>
      </c>
      <c r="X27" s="90" t="e">
        <f>VLOOKUP(B27,'[3]DS TN K51 VÀ KHÓA CŨ T10-21'!$B$11:$D$89,3,FALSE)</f>
        <v>#REF!</v>
      </c>
    </row>
    <row r="28" spans="1:24" s="90" customFormat="1" ht="21.75" customHeight="1">
      <c r="A28" s="141">
        <f>IF(B28&lt;&gt;" ",SUBTOTAL(103,B$7:B28))</f>
        <v>22</v>
      </c>
      <c r="B28" s="142" t="s">
        <v>261</v>
      </c>
      <c r="C28" s="143" t="s">
        <v>262</v>
      </c>
      <c r="D28" s="144" t="s">
        <v>263</v>
      </c>
      <c r="E28" s="145" t="s">
        <v>264</v>
      </c>
      <c r="F28" s="142" t="s">
        <v>38</v>
      </c>
      <c r="G28" s="142" t="s">
        <v>265</v>
      </c>
      <c r="H28" s="142" t="s">
        <v>161</v>
      </c>
      <c r="I28" s="142" t="s">
        <v>161</v>
      </c>
      <c r="J28" s="146">
        <v>8</v>
      </c>
      <c r="K28" s="141">
        <v>120</v>
      </c>
      <c r="L28" s="147">
        <v>2.02</v>
      </c>
      <c r="M28" s="142" t="s">
        <v>169</v>
      </c>
      <c r="N28" s="177" t="s">
        <v>41</v>
      </c>
      <c r="O28" s="86" t="str">
        <f t="shared" si="0"/>
        <v>C</v>
      </c>
      <c r="P28" s="86" t="s">
        <v>403</v>
      </c>
      <c r="Q28" s="89" t="s">
        <v>406</v>
      </c>
      <c r="R28" s="174" t="s">
        <v>1688</v>
      </c>
      <c r="S28" s="90" t="e">
        <f>VLOOKUP(B28,'[1]CT1'!$B$4:$B$93,1,FALSE)</f>
        <v>#N/A</v>
      </c>
      <c r="U28" s="90" t="e">
        <f>VLOOKUP(B28,'[2]Đơn T10'!$C$193:$C$604,1,FALSE)</f>
        <v>#N/A</v>
      </c>
      <c r="W28" s="90">
        <f>VLOOKUP(B28,'[3]DS TN K51 VÀ KHÓA CŨ T10-21'!$B$11:$C$89,2,FALSE)</f>
        <v>1</v>
      </c>
      <c r="X28" s="90" t="e">
        <f>VLOOKUP(B28,'[3]DS TN K51 VÀ KHÓA CŨ T10-21'!$B$11:$D$89,3,FALSE)</f>
        <v>#REF!</v>
      </c>
    </row>
    <row r="29" spans="1:24" s="90" customFormat="1" ht="21.75" customHeight="1">
      <c r="A29" s="141">
        <f>IF(B29&lt;&gt;" ",SUBTOTAL(103,B$7:B29))</f>
        <v>23</v>
      </c>
      <c r="B29" s="142" t="s">
        <v>268</v>
      </c>
      <c r="C29" s="143" t="s">
        <v>269</v>
      </c>
      <c r="D29" s="144" t="s">
        <v>40</v>
      </c>
      <c r="E29" s="145" t="s">
        <v>270</v>
      </c>
      <c r="F29" s="142" t="s">
        <v>72</v>
      </c>
      <c r="G29" s="142" t="s">
        <v>271</v>
      </c>
      <c r="H29" s="142" t="s">
        <v>161</v>
      </c>
      <c r="I29" s="142" t="s">
        <v>161</v>
      </c>
      <c r="J29" s="146">
        <v>8.6</v>
      </c>
      <c r="K29" s="141">
        <v>120</v>
      </c>
      <c r="L29" s="147">
        <v>2.44</v>
      </c>
      <c r="M29" s="142" t="s">
        <v>169</v>
      </c>
      <c r="N29" s="178" t="s">
        <v>1011</v>
      </c>
      <c r="O29" s="86" t="str">
        <f t="shared" si="0"/>
        <v>C</v>
      </c>
      <c r="P29" s="86" t="s">
        <v>403</v>
      </c>
      <c r="Q29" s="89" t="s">
        <v>406</v>
      </c>
      <c r="R29" s="174" t="s">
        <v>1688</v>
      </c>
      <c r="S29" s="90" t="e">
        <f>VLOOKUP(B29,'[1]CT1'!$B$4:$B$93,1,FALSE)</f>
        <v>#N/A</v>
      </c>
      <c r="U29" s="90" t="str">
        <f>VLOOKUP(B29,'[2]Đơn T10'!$C$193:$C$604,1,FALSE)</f>
        <v>15D120091</v>
      </c>
      <c r="V29" s="90" t="s">
        <v>1010</v>
      </c>
      <c r="W29" s="90">
        <f>VLOOKUP(B29,'[3]DS TN K51 VÀ KHÓA CŨ T10-21'!$B$11:$C$89,2,FALSE)</f>
        <v>1</v>
      </c>
      <c r="X29" s="90">
        <f>VLOOKUP(B29,'[3]DS TN K51 VÀ KHÓA CŨ T10-21'!$B$11:$D$89,3,FALSE)</f>
        <v>1</v>
      </c>
    </row>
    <row r="30" spans="1:24" s="90" customFormat="1" ht="21.75" customHeight="1">
      <c r="A30" s="141">
        <f>IF(B30&lt;&gt;" ",SUBTOTAL(103,B$7:B30))</f>
        <v>24</v>
      </c>
      <c r="B30" s="142" t="s">
        <v>272</v>
      </c>
      <c r="C30" s="143" t="s">
        <v>273</v>
      </c>
      <c r="D30" s="144" t="s">
        <v>106</v>
      </c>
      <c r="E30" s="145" t="s">
        <v>274</v>
      </c>
      <c r="F30" s="142" t="s">
        <v>72</v>
      </c>
      <c r="G30" s="142" t="s">
        <v>275</v>
      </c>
      <c r="H30" s="142" t="s">
        <v>161</v>
      </c>
      <c r="I30" s="142" t="s">
        <v>161</v>
      </c>
      <c r="J30" s="146">
        <v>8.7</v>
      </c>
      <c r="K30" s="141">
        <v>120</v>
      </c>
      <c r="L30" s="147">
        <v>2.51</v>
      </c>
      <c r="M30" s="142" t="s">
        <v>40</v>
      </c>
      <c r="N30" s="177" t="s">
        <v>41</v>
      </c>
      <c r="O30" s="86" t="str">
        <f t="shared" si="0"/>
        <v>C</v>
      </c>
      <c r="P30" s="86" t="s">
        <v>403</v>
      </c>
      <c r="Q30" s="89" t="s">
        <v>406</v>
      </c>
      <c r="R30" s="174" t="s">
        <v>1688</v>
      </c>
      <c r="S30" s="90" t="e">
        <f>VLOOKUP(B30,'[1]CT1'!$B$4:$B$93,1,FALSE)</f>
        <v>#N/A</v>
      </c>
      <c r="U30" s="90" t="e">
        <f>VLOOKUP(B30,'[2]Đơn T10'!$C$193:$C$604,1,FALSE)</f>
        <v>#N/A</v>
      </c>
      <c r="W30" s="90">
        <f>VLOOKUP(B30,'[3]DS TN K51 VÀ KHÓA CŨ T10-21'!$B$11:$C$89,2,FALSE)</f>
        <v>1</v>
      </c>
      <c r="X30" s="90" t="e">
        <f>VLOOKUP(B30,'[3]DS TN K51 VÀ KHÓA CŨ T10-21'!$B$11:$D$89,3,FALSE)</f>
        <v>#REF!</v>
      </c>
    </row>
    <row r="31" spans="1:24" s="90" customFormat="1" ht="21.75" customHeight="1">
      <c r="A31" s="141">
        <f>IF(B31&lt;&gt;" ",SUBTOTAL(103,B$7:B31))</f>
        <v>25</v>
      </c>
      <c r="B31" s="142" t="s">
        <v>276</v>
      </c>
      <c r="C31" s="143" t="s">
        <v>165</v>
      </c>
      <c r="D31" s="144" t="s">
        <v>100</v>
      </c>
      <c r="E31" s="145" t="s">
        <v>277</v>
      </c>
      <c r="F31" s="142" t="s">
        <v>38</v>
      </c>
      <c r="G31" s="142" t="s">
        <v>278</v>
      </c>
      <c r="H31" s="142" t="s">
        <v>161</v>
      </c>
      <c r="I31" s="142" t="s">
        <v>161</v>
      </c>
      <c r="J31" s="146">
        <v>6.5</v>
      </c>
      <c r="K31" s="141">
        <v>120</v>
      </c>
      <c r="L31" s="147">
        <v>2.26</v>
      </c>
      <c r="M31" s="142" t="s">
        <v>169</v>
      </c>
      <c r="N31" s="177" t="s">
        <v>41</v>
      </c>
      <c r="O31" s="86" t="str">
        <f t="shared" si="0"/>
        <v>D</v>
      </c>
      <c r="P31" s="86" t="s">
        <v>405</v>
      </c>
      <c r="Q31" s="89" t="s">
        <v>409</v>
      </c>
      <c r="R31" s="174" t="s">
        <v>1683</v>
      </c>
      <c r="S31" s="90" t="e">
        <f>VLOOKUP(B31,'[1]CT1'!$B$4:$B$93,1,FALSE)</f>
        <v>#N/A</v>
      </c>
      <c r="U31" s="90" t="e">
        <f>VLOOKUP(B31,'[2]Đơn T10'!$C$193:$C$604,1,FALSE)</f>
        <v>#N/A</v>
      </c>
      <c r="W31" s="90">
        <f>VLOOKUP(B31,'[3]DS TN K51 VÀ KHÓA CŨ T10-21'!$B$11:$C$89,2,FALSE)</f>
        <v>1</v>
      </c>
      <c r="X31" s="90" t="e">
        <f>VLOOKUP(B31,'[3]DS TN K51 VÀ KHÓA CŨ T10-21'!$B$11:$D$89,3,FALSE)</f>
        <v>#REF!</v>
      </c>
    </row>
    <row r="32" spans="1:24" s="90" customFormat="1" ht="21.75" customHeight="1">
      <c r="A32" s="141">
        <f>IF(B32&lt;&gt;" ",SUBTOTAL(103,B$7:B32))</f>
        <v>26</v>
      </c>
      <c r="B32" s="142" t="s">
        <v>279</v>
      </c>
      <c r="C32" s="143" t="s">
        <v>280</v>
      </c>
      <c r="D32" s="144" t="s">
        <v>281</v>
      </c>
      <c r="E32" s="145" t="s">
        <v>282</v>
      </c>
      <c r="F32" s="142" t="s">
        <v>72</v>
      </c>
      <c r="G32" s="142" t="s">
        <v>283</v>
      </c>
      <c r="H32" s="142" t="s">
        <v>161</v>
      </c>
      <c r="I32" s="142" t="s">
        <v>161</v>
      </c>
      <c r="J32" s="146">
        <v>8</v>
      </c>
      <c r="K32" s="141">
        <v>120</v>
      </c>
      <c r="L32" s="147">
        <v>2.04</v>
      </c>
      <c r="M32" s="142" t="s">
        <v>169</v>
      </c>
      <c r="N32" s="178" t="s">
        <v>1011</v>
      </c>
      <c r="O32" s="86" t="str">
        <f t="shared" si="0"/>
        <v>F</v>
      </c>
      <c r="P32" s="86" t="s">
        <v>411</v>
      </c>
      <c r="Q32" s="89" t="s">
        <v>428</v>
      </c>
      <c r="R32" s="174" t="s">
        <v>1685</v>
      </c>
      <c r="S32" s="90" t="e">
        <f>VLOOKUP(B32,'[1]CT1'!$B$4:$B$93,1,FALSE)</f>
        <v>#N/A</v>
      </c>
      <c r="U32" s="90" t="str">
        <f>VLOOKUP(B32,'[2]Đơn T10'!$C$193:$C$604,1,FALSE)</f>
        <v>15D160172</v>
      </c>
      <c r="V32" s="90" t="s">
        <v>1010</v>
      </c>
      <c r="W32" s="90">
        <f>VLOOKUP(B32,'[3]DS TN K51 VÀ KHÓA CŨ T10-21'!$B$11:$C$89,2,FALSE)</f>
        <v>1</v>
      </c>
      <c r="X32" s="90">
        <f>VLOOKUP(B32,'[3]DS TN K51 VÀ KHÓA CŨ T10-21'!$B$11:$D$89,3,FALSE)</f>
        <v>1</v>
      </c>
    </row>
    <row r="33" spans="1:24" s="90" customFormat="1" ht="21.75" customHeight="1">
      <c r="A33" s="141">
        <f>IF(B33&lt;&gt;" ",SUBTOTAL(103,B$7:B33))</f>
        <v>27</v>
      </c>
      <c r="B33" s="142" t="s">
        <v>284</v>
      </c>
      <c r="C33" s="143" t="s">
        <v>285</v>
      </c>
      <c r="D33" s="144" t="s">
        <v>286</v>
      </c>
      <c r="E33" s="145" t="s">
        <v>287</v>
      </c>
      <c r="F33" s="142" t="s">
        <v>38</v>
      </c>
      <c r="G33" s="142" t="s">
        <v>288</v>
      </c>
      <c r="H33" s="142" t="s">
        <v>161</v>
      </c>
      <c r="I33" s="142" t="s">
        <v>161</v>
      </c>
      <c r="J33" s="146">
        <v>8.3</v>
      </c>
      <c r="K33" s="141">
        <v>120</v>
      </c>
      <c r="L33" s="147">
        <v>2.53</v>
      </c>
      <c r="M33" s="142" t="s">
        <v>40</v>
      </c>
      <c r="N33" s="177" t="s">
        <v>41</v>
      </c>
      <c r="O33" s="86" t="str">
        <f t="shared" si="0"/>
        <v>F</v>
      </c>
      <c r="P33" s="86" t="s">
        <v>411</v>
      </c>
      <c r="Q33" s="89" t="s">
        <v>428</v>
      </c>
      <c r="R33" s="174" t="s">
        <v>1685</v>
      </c>
      <c r="S33" s="90" t="e">
        <f>VLOOKUP(B33,'[1]CT1'!$B$4:$B$93,1,FALSE)</f>
        <v>#N/A</v>
      </c>
      <c r="U33" s="90" t="e">
        <f>VLOOKUP(B33,'[2]Đơn T10'!$C$193:$C$604,1,FALSE)</f>
        <v>#N/A</v>
      </c>
      <c r="W33" s="90">
        <f>VLOOKUP(B33,'[3]DS TN K51 VÀ KHÓA CŨ T10-21'!$B$11:$C$89,2,FALSE)</f>
        <v>1</v>
      </c>
      <c r="X33" s="90" t="e">
        <f>VLOOKUP(B33,'[3]DS TN K51 VÀ KHÓA CŨ T10-21'!$B$11:$D$89,3,FALSE)</f>
        <v>#REF!</v>
      </c>
    </row>
    <row r="34" spans="1:24" s="90" customFormat="1" ht="21.75" customHeight="1">
      <c r="A34" s="141">
        <f>IF(B34&lt;&gt;" ",SUBTOTAL(103,B$7:B34))</f>
        <v>28</v>
      </c>
      <c r="B34" s="142" t="s">
        <v>289</v>
      </c>
      <c r="C34" s="143" t="s">
        <v>290</v>
      </c>
      <c r="D34" s="144" t="s">
        <v>179</v>
      </c>
      <c r="E34" s="145" t="s">
        <v>119</v>
      </c>
      <c r="F34" s="142" t="s">
        <v>38</v>
      </c>
      <c r="G34" s="142" t="s">
        <v>291</v>
      </c>
      <c r="H34" s="142" t="s">
        <v>161</v>
      </c>
      <c r="I34" s="142" t="s">
        <v>161</v>
      </c>
      <c r="J34" s="146">
        <v>8.3</v>
      </c>
      <c r="K34" s="141">
        <v>120</v>
      </c>
      <c r="L34" s="147">
        <v>2.04</v>
      </c>
      <c r="M34" s="142" t="s">
        <v>169</v>
      </c>
      <c r="N34" s="177" t="s">
        <v>41</v>
      </c>
      <c r="O34" s="86" t="str">
        <f t="shared" si="0"/>
        <v>H</v>
      </c>
      <c r="P34" s="91" t="s">
        <v>414</v>
      </c>
      <c r="Q34" s="89" t="s">
        <v>415</v>
      </c>
      <c r="R34" s="174" t="s">
        <v>1017</v>
      </c>
      <c r="S34" s="90" t="e">
        <f>VLOOKUP(B34,'[1]CT1'!$B$4:$B$93,1,FALSE)</f>
        <v>#N/A</v>
      </c>
      <c r="U34" s="90" t="e">
        <f>VLOOKUP(B34,'[2]Đơn T10'!$C$193:$C$604,1,FALSE)</f>
        <v>#N/A</v>
      </c>
      <c r="W34" s="90">
        <f>VLOOKUP(B34,'[3]DS TN K51 VÀ KHÓA CŨ T10-21'!$B$11:$C$89,2,FALSE)</f>
        <v>1</v>
      </c>
      <c r="X34" s="90" t="e">
        <f>VLOOKUP(B34,'[3]DS TN K51 VÀ KHÓA CŨ T10-21'!$B$11:$D$89,3,FALSE)</f>
        <v>#REF!</v>
      </c>
    </row>
    <row r="35" spans="1:24" s="90" customFormat="1" ht="21.75" customHeight="1">
      <c r="A35" s="141">
        <f>IF(B35&lt;&gt;" ",SUBTOTAL(103,B$7:B35))</f>
        <v>29</v>
      </c>
      <c r="B35" s="142" t="s">
        <v>292</v>
      </c>
      <c r="C35" s="143" t="s">
        <v>293</v>
      </c>
      <c r="D35" s="144" t="s">
        <v>263</v>
      </c>
      <c r="E35" s="145" t="s">
        <v>294</v>
      </c>
      <c r="F35" s="142" t="s">
        <v>38</v>
      </c>
      <c r="G35" s="142" t="s">
        <v>295</v>
      </c>
      <c r="H35" s="142" t="s">
        <v>161</v>
      </c>
      <c r="I35" s="142" t="s">
        <v>161</v>
      </c>
      <c r="J35" s="146">
        <v>8.5</v>
      </c>
      <c r="K35" s="141">
        <v>120</v>
      </c>
      <c r="L35" s="147">
        <v>2.04</v>
      </c>
      <c r="M35" s="142" t="s">
        <v>169</v>
      </c>
      <c r="N35" s="177" t="s">
        <v>41</v>
      </c>
      <c r="O35" s="86" t="str">
        <f t="shared" si="0"/>
        <v>H</v>
      </c>
      <c r="P35" s="91" t="s">
        <v>414</v>
      </c>
      <c r="Q35" s="89" t="s">
        <v>415</v>
      </c>
      <c r="R35" s="174" t="s">
        <v>1017</v>
      </c>
      <c r="S35" s="90" t="e">
        <f>VLOOKUP(B35,'[1]CT1'!$B$4:$B$93,1,FALSE)</f>
        <v>#N/A</v>
      </c>
      <c r="U35" s="90" t="e">
        <f>VLOOKUP(B35,'[2]Đơn T10'!$C$193:$C$604,1,FALSE)</f>
        <v>#N/A</v>
      </c>
      <c r="W35" s="90">
        <f>VLOOKUP(B35,'[3]DS TN K51 VÀ KHÓA CŨ T10-21'!$B$11:$C$89,2,FALSE)</f>
        <v>1</v>
      </c>
      <c r="X35" s="90" t="e">
        <f>VLOOKUP(B35,'[3]DS TN K51 VÀ KHÓA CŨ T10-21'!$B$11:$D$89,3,FALSE)</f>
        <v>#REF!</v>
      </c>
    </row>
    <row r="36" spans="1:24" s="90" customFormat="1" ht="21.75" customHeight="1">
      <c r="A36" s="141">
        <f>IF(B36&lt;&gt;" ",SUBTOTAL(103,B$7:B36))</f>
        <v>30</v>
      </c>
      <c r="B36" s="142" t="s">
        <v>296</v>
      </c>
      <c r="C36" s="143" t="s">
        <v>297</v>
      </c>
      <c r="D36" s="144" t="s">
        <v>106</v>
      </c>
      <c r="E36" s="145" t="s">
        <v>298</v>
      </c>
      <c r="F36" s="142" t="s">
        <v>38</v>
      </c>
      <c r="G36" s="142" t="s">
        <v>295</v>
      </c>
      <c r="H36" s="142" t="s">
        <v>161</v>
      </c>
      <c r="I36" s="142" t="s">
        <v>161</v>
      </c>
      <c r="J36" s="146">
        <v>8.5</v>
      </c>
      <c r="K36" s="141">
        <v>120</v>
      </c>
      <c r="L36" s="147">
        <v>2.41</v>
      </c>
      <c r="M36" s="142" t="s">
        <v>169</v>
      </c>
      <c r="N36" s="178" t="s">
        <v>1011</v>
      </c>
      <c r="O36" s="86" t="str">
        <f t="shared" si="0"/>
        <v>H</v>
      </c>
      <c r="P36" s="91" t="s">
        <v>414</v>
      </c>
      <c r="Q36" s="89" t="s">
        <v>415</v>
      </c>
      <c r="R36" s="174" t="s">
        <v>1017</v>
      </c>
      <c r="S36" s="90" t="e">
        <f>VLOOKUP(B36,'[1]CT1'!$B$4:$B$93,1,FALSE)</f>
        <v>#N/A</v>
      </c>
      <c r="U36" s="90" t="str">
        <f>VLOOKUP(B36,'[2]Đơn T10'!$C$193:$C$604,1,FALSE)</f>
        <v>15D180282</v>
      </c>
      <c r="V36" s="90" t="s">
        <v>1010</v>
      </c>
      <c r="W36" s="90">
        <f>VLOOKUP(B36,'[3]DS TN K51 VÀ KHÓA CŨ T10-21'!$B$11:$C$89,2,FALSE)</f>
        <v>1</v>
      </c>
      <c r="X36" s="90">
        <f>VLOOKUP(B36,'[3]DS TN K51 VÀ KHÓA CŨ T10-21'!$B$11:$D$89,3,FALSE)</f>
        <v>1</v>
      </c>
    </row>
    <row r="37" spans="1:24" s="90" customFormat="1" ht="21.75" customHeight="1">
      <c r="A37" s="141">
        <f>IF(B37&lt;&gt;" ",SUBTOTAL(103,B$7:B37))</f>
        <v>31</v>
      </c>
      <c r="B37" s="142" t="s">
        <v>303</v>
      </c>
      <c r="C37" s="143" t="s">
        <v>53</v>
      </c>
      <c r="D37" s="144" t="s">
        <v>286</v>
      </c>
      <c r="E37" s="145" t="s">
        <v>304</v>
      </c>
      <c r="F37" s="142" t="s">
        <v>38</v>
      </c>
      <c r="G37" s="142" t="s">
        <v>300</v>
      </c>
      <c r="H37" s="142" t="s">
        <v>161</v>
      </c>
      <c r="I37" s="142" t="s">
        <v>161</v>
      </c>
      <c r="J37" s="146">
        <v>8.7</v>
      </c>
      <c r="K37" s="141">
        <v>120</v>
      </c>
      <c r="L37" s="147">
        <v>2.54</v>
      </c>
      <c r="M37" s="142" t="s">
        <v>40</v>
      </c>
      <c r="N37" s="178" t="s">
        <v>1011</v>
      </c>
      <c r="O37" s="86" t="str">
        <f t="shared" si="0"/>
        <v>I</v>
      </c>
      <c r="P37" s="86" t="s">
        <v>416</v>
      </c>
      <c r="Q37" s="89" t="s">
        <v>417</v>
      </c>
      <c r="R37" s="174" t="s">
        <v>1694</v>
      </c>
      <c r="S37" s="90" t="e">
        <f>VLOOKUP(B37,'[1]CT1'!$B$4:$B$93,1,FALSE)</f>
        <v>#N/A</v>
      </c>
      <c r="U37" s="90" t="str">
        <f>VLOOKUP(B37,'[2]Đơn T10'!$C$193:$C$604,1,FALSE)</f>
        <v>15D140095</v>
      </c>
      <c r="V37" s="90" t="s">
        <v>1010</v>
      </c>
      <c r="W37" s="90">
        <f>VLOOKUP(B37,'[3]DS TN K51 VÀ KHÓA CŨ T10-21'!$B$11:$C$89,2,FALSE)</f>
        <v>1</v>
      </c>
      <c r="X37" s="90">
        <f>VLOOKUP(B37,'[3]DS TN K51 VÀ KHÓA CŨ T10-21'!$B$11:$D$89,3,FALSE)</f>
        <v>1</v>
      </c>
    </row>
    <row r="38" spans="1:24" s="90" customFormat="1" ht="21.75" customHeight="1">
      <c r="A38" s="141">
        <f>IF(B38&lt;&gt;" ",SUBTOTAL(103,B$7:B38))</f>
        <v>32</v>
      </c>
      <c r="B38" s="142" t="s">
        <v>307</v>
      </c>
      <c r="C38" s="143" t="s">
        <v>53</v>
      </c>
      <c r="D38" s="144" t="s">
        <v>59</v>
      </c>
      <c r="E38" s="145" t="s">
        <v>308</v>
      </c>
      <c r="F38" s="142" t="s">
        <v>38</v>
      </c>
      <c r="G38" s="142" t="s">
        <v>309</v>
      </c>
      <c r="H38" s="142" t="s">
        <v>161</v>
      </c>
      <c r="I38" s="142" t="s">
        <v>161</v>
      </c>
      <c r="J38" s="146">
        <v>8.6</v>
      </c>
      <c r="K38" s="141">
        <v>120</v>
      </c>
      <c r="L38" s="147">
        <v>2.53</v>
      </c>
      <c r="M38" s="142" t="s">
        <v>40</v>
      </c>
      <c r="N38" s="177" t="s">
        <v>41</v>
      </c>
      <c r="O38" s="86" t="str">
        <f t="shared" si="0"/>
        <v>N</v>
      </c>
      <c r="P38" s="86" t="s">
        <v>419</v>
      </c>
      <c r="Q38" s="89" t="s">
        <v>420</v>
      </c>
      <c r="R38" s="174" t="s">
        <v>1689</v>
      </c>
      <c r="S38" s="90" t="e">
        <f>VLOOKUP(B38,'[1]CT1'!$B$4:$B$93,1,FALSE)</f>
        <v>#N/A</v>
      </c>
      <c r="T38" s="90" t="s">
        <v>159</v>
      </c>
      <c r="U38" s="90" t="e">
        <f>VLOOKUP(B38,'[2]Đơn T10'!$C$193:$C$604,1,FALSE)</f>
        <v>#N/A</v>
      </c>
      <c r="W38" s="90">
        <f>VLOOKUP(B38,'[3]DS TN K51 VÀ KHÓA CŨ T10-21'!$B$11:$C$89,2,FALSE)</f>
        <v>1</v>
      </c>
      <c r="X38" s="90" t="e">
        <f>VLOOKUP(B38,'[3]DS TN K51 VÀ KHÓA CŨ T10-21'!$B$11:$D$89,3,FALSE)</f>
        <v>#REF!</v>
      </c>
    </row>
    <row r="39" spans="1:24" s="90" customFormat="1" ht="21.75" customHeight="1">
      <c r="A39" s="141">
        <f>IF(B39&lt;&gt;" ",SUBTOTAL(103,B$7:B39))</f>
        <v>33</v>
      </c>
      <c r="B39" s="142" t="s">
        <v>313</v>
      </c>
      <c r="C39" s="143" t="s">
        <v>314</v>
      </c>
      <c r="D39" s="144" t="s">
        <v>179</v>
      </c>
      <c r="E39" s="145" t="s">
        <v>315</v>
      </c>
      <c r="F39" s="142" t="s">
        <v>38</v>
      </c>
      <c r="G39" s="142" t="s">
        <v>312</v>
      </c>
      <c r="H39" s="142" t="s">
        <v>161</v>
      </c>
      <c r="I39" s="142" t="s">
        <v>161</v>
      </c>
      <c r="J39" s="146">
        <v>8.1</v>
      </c>
      <c r="K39" s="141">
        <v>120</v>
      </c>
      <c r="L39" s="147">
        <v>2.05</v>
      </c>
      <c r="M39" s="142" t="s">
        <v>169</v>
      </c>
      <c r="N39" s="178" t="s">
        <v>1011</v>
      </c>
      <c r="O39" s="86" t="str">
        <f t="shared" si="0"/>
        <v>N</v>
      </c>
      <c r="P39" s="86" t="s">
        <v>419</v>
      </c>
      <c r="Q39" s="89" t="s">
        <v>420</v>
      </c>
      <c r="R39" s="174" t="s">
        <v>1689</v>
      </c>
      <c r="S39" s="90" t="e">
        <f>VLOOKUP(B39,'[1]CT1'!$B$4:$B$93,1,FALSE)</f>
        <v>#N/A</v>
      </c>
      <c r="T39" s="90" t="s">
        <v>159</v>
      </c>
      <c r="U39" s="90" t="str">
        <f>VLOOKUP(B39,'[2]Đơn T10'!$C$193:$C$604,1,FALSE)</f>
        <v>15D170222</v>
      </c>
      <c r="V39" s="90" t="s">
        <v>1010</v>
      </c>
      <c r="W39" s="90">
        <f>VLOOKUP(B39,'[3]DS TN K51 VÀ KHÓA CŨ T10-21'!$B$11:$C$89,2,FALSE)</f>
        <v>1</v>
      </c>
      <c r="X39" s="90">
        <f>VLOOKUP(B39,'[3]DS TN K51 VÀ KHÓA CŨ T10-21'!$B$11:$D$89,3,FALSE)</f>
        <v>1</v>
      </c>
    </row>
    <row r="40" spans="1:24" s="90" customFormat="1" ht="21.75" customHeight="1">
      <c r="A40" s="141">
        <f>IF(B40&lt;&gt;" ",SUBTOTAL(103,B$7:B40))</f>
        <v>34</v>
      </c>
      <c r="B40" s="142" t="s">
        <v>318</v>
      </c>
      <c r="C40" s="143" t="s">
        <v>319</v>
      </c>
      <c r="D40" s="144" t="s">
        <v>106</v>
      </c>
      <c r="E40" s="145" t="s">
        <v>320</v>
      </c>
      <c r="F40" s="142" t="s">
        <v>38</v>
      </c>
      <c r="G40" s="142" t="s">
        <v>321</v>
      </c>
      <c r="H40" s="142" t="s">
        <v>161</v>
      </c>
      <c r="I40" s="142" t="s">
        <v>161</v>
      </c>
      <c r="J40" s="146">
        <v>8.3</v>
      </c>
      <c r="K40" s="141">
        <v>120</v>
      </c>
      <c r="L40" s="147">
        <v>2.03</v>
      </c>
      <c r="M40" s="142" t="s">
        <v>169</v>
      </c>
      <c r="N40" s="177" t="s">
        <v>41</v>
      </c>
      <c r="O40" s="86" t="str">
        <f t="shared" si="0"/>
        <v>Q</v>
      </c>
      <c r="P40" s="86" t="s">
        <v>30</v>
      </c>
      <c r="Q40" s="89" t="s">
        <v>398</v>
      </c>
      <c r="R40" s="174" t="s">
        <v>1692</v>
      </c>
      <c r="S40" s="90" t="e">
        <f>VLOOKUP(B40,'[1]CT1'!$B$4:$B$93,1,FALSE)</f>
        <v>#N/A</v>
      </c>
      <c r="U40" s="90" t="e">
        <f>VLOOKUP(B40,'[2]Đơn T10'!$C$193:$C$604,1,FALSE)</f>
        <v>#N/A</v>
      </c>
      <c r="W40" s="90">
        <f>VLOOKUP(B40,'[3]DS TN K51 VÀ KHÓA CŨ T10-21'!$B$11:$C$89,2,FALSE)</f>
        <v>1</v>
      </c>
      <c r="X40" s="90" t="e">
        <f>VLOOKUP(B40,'[3]DS TN K51 VÀ KHÓA CŨ T10-21'!$B$11:$D$89,3,FALSE)</f>
        <v>#REF!</v>
      </c>
    </row>
    <row r="41" spans="1:24" s="90" customFormat="1" ht="21.75" customHeight="1">
      <c r="A41" s="141">
        <f>IF(B41&lt;&gt;" ",SUBTOTAL(103,B$7:B41))</f>
        <v>35</v>
      </c>
      <c r="B41" s="142" t="s">
        <v>325</v>
      </c>
      <c r="C41" s="143" t="s">
        <v>53</v>
      </c>
      <c r="D41" s="144" t="s">
        <v>267</v>
      </c>
      <c r="E41" s="145" t="s">
        <v>326</v>
      </c>
      <c r="F41" s="142" t="s">
        <v>38</v>
      </c>
      <c r="G41" s="142" t="s">
        <v>327</v>
      </c>
      <c r="H41" s="142" t="s">
        <v>161</v>
      </c>
      <c r="I41" s="142" t="s">
        <v>161</v>
      </c>
      <c r="J41" s="146">
        <v>8.3</v>
      </c>
      <c r="K41" s="141">
        <v>120</v>
      </c>
      <c r="L41" s="147">
        <v>2.39</v>
      </c>
      <c r="M41" s="142" t="s">
        <v>169</v>
      </c>
      <c r="N41" s="178" t="s">
        <v>1011</v>
      </c>
      <c r="O41" s="86" t="str">
        <f aca="true" t="shared" si="2" ref="O41:O49">MID(G41,4,1)</f>
        <v>T</v>
      </c>
      <c r="P41" s="86" t="s">
        <v>403</v>
      </c>
      <c r="Q41" s="89" t="s">
        <v>407</v>
      </c>
      <c r="R41" s="174" t="s">
        <v>1688</v>
      </c>
      <c r="S41" s="90" t="e">
        <f>VLOOKUP(B41,'[1]CT1'!$B$4:$B$93,1,FALSE)</f>
        <v>#N/A</v>
      </c>
      <c r="U41" s="90" t="str">
        <f>VLOOKUP(B41,'[2]Đơn T10'!$C$193:$C$604,1,FALSE)</f>
        <v>15D220053</v>
      </c>
      <c r="V41" s="90" t="s">
        <v>1010</v>
      </c>
      <c r="W41" s="90">
        <f>VLOOKUP(B41,'[3]DS TN K51 VÀ KHÓA CŨ T10-21'!$B$11:$C$89,2,FALSE)</f>
        <v>1</v>
      </c>
      <c r="X41" s="90">
        <f>VLOOKUP(B41,'[3]DS TN K51 VÀ KHÓA CŨ T10-21'!$B$11:$D$89,3,FALSE)</f>
        <v>1</v>
      </c>
    </row>
    <row r="42" spans="1:24" s="90" customFormat="1" ht="21.75" customHeight="1">
      <c r="A42" s="141">
        <f>IF(B42&lt;&gt;" ",SUBTOTAL(103,B$7:B42))</f>
        <v>36</v>
      </c>
      <c r="B42" s="142" t="s">
        <v>328</v>
      </c>
      <c r="C42" s="143" t="s">
        <v>233</v>
      </c>
      <c r="D42" s="144" t="s">
        <v>250</v>
      </c>
      <c r="E42" s="145" t="s">
        <v>302</v>
      </c>
      <c r="F42" s="142" t="s">
        <v>38</v>
      </c>
      <c r="G42" s="142" t="s">
        <v>327</v>
      </c>
      <c r="H42" s="142" t="s">
        <v>161</v>
      </c>
      <c r="I42" s="142" t="s">
        <v>161</v>
      </c>
      <c r="J42" s="146">
        <v>8.5</v>
      </c>
      <c r="K42" s="141">
        <v>120</v>
      </c>
      <c r="L42" s="147">
        <v>2.38</v>
      </c>
      <c r="M42" s="142" t="s">
        <v>169</v>
      </c>
      <c r="N42" s="178" t="s">
        <v>1011</v>
      </c>
      <c r="O42" s="86" t="str">
        <f t="shared" si="2"/>
        <v>T</v>
      </c>
      <c r="P42" s="86" t="s">
        <v>403</v>
      </c>
      <c r="Q42" s="89" t="s">
        <v>407</v>
      </c>
      <c r="R42" s="174" t="s">
        <v>1688</v>
      </c>
      <c r="S42" s="90" t="e">
        <f>VLOOKUP(B42,'[1]CT1'!$B$4:$B$93,1,FALSE)</f>
        <v>#N/A</v>
      </c>
      <c r="U42" s="90" t="str">
        <f>VLOOKUP(B42,'[2]Đơn T10'!$C$193:$C$604,1,FALSE)</f>
        <v>15D220054</v>
      </c>
      <c r="V42" s="90" t="s">
        <v>1010</v>
      </c>
      <c r="W42" s="90">
        <f>VLOOKUP(B42,'[3]DS TN K51 VÀ KHÓA CŨ T10-21'!$B$11:$C$89,2,FALSE)</f>
        <v>1</v>
      </c>
      <c r="X42" s="90">
        <f>VLOOKUP(B42,'[3]DS TN K51 VÀ KHÓA CŨ T10-21'!$B$11:$D$89,3,FALSE)</f>
        <v>1</v>
      </c>
    </row>
    <row r="43" spans="1:24" s="90" customFormat="1" ht="21.75" customHeight="1">
      <c r="A43" s="141">
        <f>IF(B43&lt;&gt;" ",SUBTOTAL(103,B$7:B43))</f>
        <v>37</v>
      </c>
      <c r="B43" s="142" t="s">
        <v>329</v>
      </c>
      <c r="C43" s="143" t="s">
        <v>330</v>
      </c>
      <c r="D43" s="144" t="s">
        <v>331</v>
      </c>
      <c r="E43" s="145" t="s">
        <v>332</v>
      </c>
      <c r="F43" s="142" t="s">
        <v>72</v>
      </c>
      <c r="G43" s="142" t="s">
        <v>333</v>
      </c>
      <c r="H43" s="142" t="s">
        <v>161</v>
      </c>
      <c r="I43" s="142" t="s">
        <v>161</v>
      </c>
      <c r="J43" s="146">
        <v>8</v>
      </c>
      <c r="K43" s="141">
        <v>120</v>
      </c>
      <c r="L43" s="147">
        <v>2.39</v>
      </c>
      <c r="M43" s="142" t="s">
        <v>169</v>
      </c>
      <c r="N43" s="177" t="s">
        <v>41</v>
      </c>
      <c r="O43" s="86" t="str">
        <f t="shared" si="2"/>
        <v>T</v>
      </c>
      <c r="P43" s="86" t="s">
        <v>403</v>
      </c>
      <c r="Q43" s="89" t="s">
        <v>407</v>
      </c>
      <c r="R43" s="174" t="s">
        <v>1688</v>
      </c>
      <c r="S43" s="90" t="e">
        <f>VLOOKUP(B43,'[1]CT1'!$B$4:$B$93,1,FALSE)</f>
        <v>#N/A</v>
      </c>
      <c r="U43" s="90" t="e">
        <f>VLOOKUP(B43,'[2]Đơn T10'!$C$193:$C$604,1,FALSE)</f>
        <v>#N/A</v>
      </c>
      <c r="W43" s="90">
        <f>VLOOKUP(B43,'[3]DS TN K51 VÀ KHÓA CŨ T10-21'!$B$11:$C$89,2,FALSE)</f>
        <v>1</v>
      </c>
      <c r="X43" s="90" t="e">
        <f>VLOOKUP(B43,'[3]DS TN K51 VÀ KHÓA CŨ T10-21'!$B$11:$D$89,3,FALSE)</f>
        <v>#REF!</v>
      </c>
    </row>
    <row r="44" spans="1:24" s="90" customFormat="1" ht="21.75" customHeight="1">
      <c r="A44" s="141">
        <f>IF(B44&lt;&gt;" ",SUBTOTAL(103,B$7:B44))</f>
        <v>38</v>
      </c>
      <c r="B44" s="142" t="s">
        <v>337</v>
      </c>
      <c r="C44" s="143" t="s">
        <v>338</v>
      </c>
      <c r="D44" s="144" t="s">
        <v>195</v>
      </c>
      <c r="E44" s="145" t="s">
        <v>339</v>
      </c>
      <c r="F44" s="142" t="s">
        <v>38</v>
      </c>
      <c r="G44" s="142" t="s">
        <v>336</v>
      </c>
      <c r="H44" s="142" t="s">
        <v>161</v>
      </c>
      <c r="I44" s="142" t="s">
        <v>161</v>
      </c>
      <c r="J44" s="146">
        <v>8.5</v>
      </c>
      <c r="K44" s="141">
        <v>120</v>
      </c>
      <c r="L44" s="147">
        <v>2.46</v>
      </c>
      <c r="M44" s="142" t="s">
        <v>169</v>
      </c>
      <c r="N44" s="178" t="s">
        <v>1011</v>
      </c>
      <c r="O44" s="86" t="str">
        <f t="shared" si="2"/>
        <v>T</v>
      </c>
      <c r="P44" s="86" t="s">
        <v>403</v>
      </c>
      <c r="Q44" s="89" t="s">
        <v>407</v>
      </c>
      <c r="R44" s="174" t="s">
        <v>1688</v>
      </c>
      <c r="S44" s="90" t="e">
        <f>VLOOKUP(B44,'[1]CT1'!$B$4:$B$93,1,FALSE)</f>
        <v>#N/A</v>
      </c>
      <c r="U44" s="90" t="str">
        <f>VLOOKUP(B44,'[2]Đơn T10'!$C$193:$C$604,1,FALSE)</f>
        <v>15D220163</v>
      </c>
      <c r="V44" s="90" t="s">
        <v>1010</v>
      </c>
      <c r="W44" s="90">
        <f>VLOOKUP(B44,'[3]DS TN K51 VÀ KHÓA CŨ T10-21'!$B$11:$C$89,2,FALSE)</f>
        <v>1</v>
      </c>
      <c r="X44" s="90">
        <f>VLOOKUP(B44,'[3]DS TN K51 VÀ KHÓA CŨ T10-21'!$B$11:$D$89,3,FALSE)</f>
        <v>1</v>
      </c>
    </row>
    <row r="45" spans="1:24" s="90" customFormat="1" ht="21.75" customHeight="1">
      <c r="A45" s="141">
        <f>IF(B45&lt;&gt;" ",SUBTOTAL(103,B$7:B45))</f>
        <v>39</v>
      </c>
      <c r="B45" s="142" t="s">
        <v>340</v>
      </c>
      <c r="C45" s="143" t="s">
        <v>341</v>
      </c>
      <c r="D45" s="144" t="s">
        <v>267</v>
      </c>
      <c r="E45" s="145" t="s">
        <v>342</v>
      </c>
      <c r="F45" s="142" t="s">
        <v>38</v>
      </c>
      <c r="G45" s="142" t="s">
        <v>336</v>
      </c>
      <c r="H45" s="142" t="s">
        <v>161</v>
      </c>
      <c r="I45" s="142" t="s">
        <v>161</v>
      </c>
      <c r="J45" s="146">
        <v>8.2</v>
      </c>
      <c r="K45" s="141">
        <v>120</v>
      </c>
      <c r="L45" s="147">
        <v>2.11</v>
      </c>
      <c r="M45" s="142" t="s">
        <v>169</v>
      </c>
      <c r="N45" s="178" t="s">
        <v>1011</v>
      </c>
      <c r="O45" s="86" t="str">
        <f t="shared" si="2"/>
        <v>T</v>
      </c>
      <c r="P45" s="86" t="s">
        <v>403</v>
      </c>
      <c r="Q45" s="89" t="s">
        <v>407</v>
      </c>
      <c r="R45" s="174" t="s">
        <v>1688</v>
      </c>
      <c r="S45" s="90" t="e">
        <f>VLOOKUP(B45,'[1]CT1'!$B$4:$B$93,1,FALSE)</f>
        <v>#N/A</v>
      </c>
      <c r="U45" s="90" t="str">
        <f>VLOOKUP(B45,'[2]Đơn T10'!$C$193:$C$604,1,FALSE)</f>
        <v>15D220192</v>
      </c>
      <c r="V45" s="90" t="s">
        <v>1010</v>
      </c>
      <c r="W45" s="90">
        <f>VLOOKUP(B45,'[3]DS TN K51 VÀ KHÓA CŨ T10-21'!$B$11:$C$89,2,FALSE)</f>
        <v>1</v>
      </c>
      <c r="X45" s="90">
        <f>VLOOKUP(B45,'[3]DS TN K51 VÀ KHÓA CŨ T10-21'!$B$11:$D$89,3,FALSE)</f>
        <v>1</v>
      </c>
    </row>
    <row r="46" spans="1:24" s="90" customFormat="1" ht="21.75" customHeight="1">
      <c r="A46" s="141">
        <f>IF(B46&lt;&gt;" ",SUBTOTAL(103,B$7:B46))</f>
        <v>40</v>
      </c>
      <c r="B46" s="142" t="s">
        <v>345</v>
      </c>
      <c r="C46" s="143" t="s">
        <v>346</v>
      </c>
      <c r="D46" s="144" t="s">
        <v>347</v>
      </c>
      <c r="E46" s="145" t="s">
        <v>348</v>
      </c>
      <c r="F46" s="142" t="s">
        <v>38</v>
      </c>
      <c r="G46" s="142" t="s">
        <v>344</v>
      </c>
      <c r="H46" s="142" t="s">
        <v>161</v>
      </c>
      <c r="I46" s="142" t="s">
        <v>161</v>
      </c>
      <c r="J46" s="146">
        <v>8.5</v>
      </c>
      <c r="K46" s="141">
        <v>120</v>
      </c>
      <c r="L46" s="147">
        <v>2.47</v>
      </c>
      <c r="M46" s="142" t="s">
        <v>169</v>
      </c>
      <c r="N46" s="178" t="s">
        <v>1011</v>
      </c>
      <c r="O46" s="86" t="str">
        <f t="shared" si="2"/>
        <v>T</v>
      </c>
      <c r="P46" s="86" t="s">
        <v>403</v>
      </c>
      <c r="Q46" s="89" t="s">
        <v>407</v>
      </c>
      <c r="R46" s="174" t="s">
        <v>1688</v>
      </c>
      <c r="S46" s="90" t="e">
        <f>VLOOKUP(B46,'[1]CT1'!$B$4:$B$93,1,FALSE)</f>
        <v>#N/A</v>
      </c>
      <c r="U46" s="90" t="str">
        <f>VLOOKUP(B46,'[2]Đơn T10'!$C$193:$C$604,1,FALSE)</f>
        <v>15D220261</v>
      </c>
      <c r="V46" s="90" t="s">
        <v>1010</v>
      </c>
      <c r="W46" s="90">
        <f>VLOOKUP(B46,'[3]DS TN K51 VÀ KHÓA CŨ T10-21'!$B$11:$C$89,2,FALSE)</f>
        <v>1</v>
      </c>
      <c r="X46" s="90">
        <f>VLOOKUP(B46,'[3]DS TN K51 VÀ KHÓA CŨ T10-21'!$B$11:$D$89,3,FALSE)</f>
        <v>1</v>
      </c>
    </row>
    <row r="47" spans="1:24" s="90" customFormat="1" ht="21.75" customHeight="1">
      <c r="A47" s="141">
        <f>IF(B47&lt;&gt;" ",SUBTOTAL(103,B$7:B47))</f>
        <v>41</v>
      </c>
      <c r="B47" s="142" t="s">
        <v>349</v>
      </c>
      <c r="C47" s="143" t="s">
        <v>53</v>
      </c>
      <c r="D47" s="144" t="s">
        <v>350</v>
      </c>
      <c r="E47" s="145" t="s">
        <v>351</v>
      </c>
      <c r="F47" s="142" t="s">
        <v>38</v>
      </c>
      <c r="G47" s="142" t="s">
        <v>344</v>
      </c>
      <c r="H47" s="142" t="s">
        <v>161</v>
      </c>
      <c r="I47" s="142" t="s">
        <v>161</v>
      </c>
      <c r="J47" s="146">
        <v>8.5</v>
      </c>
      <c r="K47" s="141">
        <v>120</v>
      </c>
      <c r="L47" s="147">
        <v>2.6</v>
      </c>
      <c r="M47" s="142" t="s">
        <v>40</v>
      </c>
      <c r="N47" s="178" t="s">
        <v>1011</v>
      </c>
      <c r="O47" s="86" t="str">
        <f t="shared" si="2"/>
        <v>T</v>
      </c>
      <c r="P47" s="86" t="s">
        <v>403</v>
      </c>
      <c r="Q47" s="89" t="s">
        <v>407</v>
      </c>
      <c r="R47" s="174" t="s">
        <v>1688</v>
      </c>
      <c r="S47" s="90" t="e">
        <f>VLOOKUP(B47,'[1]CT1'!$B$4:$B$93,1,FALSE)</f>
        <v>#N/A</v>
      </c>
      <c r="U47" s="90" t="str">
        <f>VLOOKUP(B47,'[2]Đơn T10'!$C$193:$C$604,1,FALSE)</f>
        <v>15D220271</v>
      </c>
      <c r="V47" s="90" t="s">
        <v>1010</v>
      </c>
      <c r="W47" s="90">
        <f>VLOOKUP(B47,'[3]DS TN K51 VÀ KHÓA CŨ T10-21'!$B$11:$C$89,2,FALSE)</f>
        <v>1</v>
      </c>
      <c r="X47" s="90">
        <f>VLOOKUP(B47,'[3]DS TN K51 VÀ KHÓA CŨ T10-21'!$B$11:$D$89,3,FALSE)</f>
        <v>1</v>
      </c>
    </row>
    <row r="48" spans="1:24" s="90" customFormat="1" ht="21.75" customHeight="1">
      <c r="A48" s="141">
        <f>IF(B48&lt;&gt;" ",SUBTOTAL(103,B$7:B48))</f>
        <v>42</v>
      </c>
      <c r="B48" s="142" t="s">
        <v>352</v>
      </c>
      <c r="C48" s="143" t="s">
        <v>353</v>
      </c>
      <c r="D48" s="144" t="s">
        <v>354</v>
      </c>
      <c r="E48" s="145" t="s">
        <v>355</v>
      </c>
      <c r="F48" s="142" t="s">
        <v>38</v>
      </c>
      <c r="G48" s="142" t="s">
        <v>356</v>
      </c>
      <c r="H48" s="142" t="s">
        <v>161</v>
      </c>
      <c r="I48" s="142" t="s">
        <v>161</v>
      </c>
      <c r="J48" s="146">
        <v>8.3</v>
      </c>
      <c r="K48" s="141">
        <v>120</v>
      </c>
      <c r="L48" s="147">
        <v>2.24</v>
      </c>
      <c r="M48" s="142" t="s">
        <v>169</v>
      </c>
      <c r="N48" s="177" t="s">
        <v>41</v>
      </c>
      <c r="O48" s="86" t="str">
        <f t="shared" si="2"/>
        <v>U</v>
      </c>
      <c r="P48" s="86" t="s">
        <v>423</v>
      </c>
      <c r="Q48" s="89" t="s">
        <v>430</v>
      </c>
      <c r="R48" s="174" t="s">
        <v>1693</v>
      </c>
      <c r="S48" s="90" t="e">
        <f>VLOOKUP(B48,'[1]CT1'!$B$4:$B$93,1,FALSE)</f>
        <v>#N/A</v>
      </c>
      <c r="U48" s="90" t="e">
        <f>VLOOKUP(B48,'[2]Đơn T10'!$C$193:$C$604,1,FALSE)</f>
        <v>#N/A</v>
      </c>
      <c r="W48" s="90">
        <f>VLOOKUP(B48,'[3]DS TN K51 VÀ KHÓA CŨ T10-21'!$B$11:$C$89,2,FALSE)</f>
        <v>1</v>
      </c>
      <c r="X48" s="90" t="e">
        <f>VLOOKUP(B48,'[3]DS TN K51 VÀ KHÓA CŨ T10-21'!$B$11:$D$89,3,FALSE)</f>
        <v>#REF!</v>
      </c>
    </row>
    <row r="49" spans="1:24" s="90" customFormat="1" ht="21.75" customHeight="1">
      <c r="A49" s="141">
        <f>IF(B49&lt;&gt;" ",SUBTOTAL(103,B$7:B49))</f>
        <v>43</v>
      </c>
      <c r="B49" s="142" t="s">
        <v>358</v>
      </c>
      <c r="C49" s="143" t="s">
        <v>359</v>
      </c>
      <c r="D49" s="144" t="s">
        <v>360</v>
      </c>
      <c r="E49" s="145" t="s">
        <v>361</v>
      </c>
      <c r="F49" s="142" t="s">
        <v>38</v>
      </c>
      <c r="G49" s="142" t="s">
        <v>362</v>
      </c>
      <c r="H49" s="142" t="s">
        <v>161</v>
      </c>
      <c r="I49" s="142" t="s">
        <v>161</v>
      </c>
      <c r="J49" s="146">
        <v>8.3</v>
      </c>
      <c r="K49" s="141">
        <v>120</v>
      </c>
      <c r="L49" s="147">
        <v>2.02</v>
      </c>
      <c r="M49" s="142" t="s">
        <v>169</v>
      </c>
      <c r="N49" s="177" t="s">
        <v>41</v>
      </c>
      <c r="O49" s="86" t="str">
        <f t="shared" si="2"/>
        <v>U</v>
      </c>
      <c r="P49" s="86" t="s">
        <v>423</v>
      </c>
      <c r="Q49" s="89" t="s">
        <v>430</v>
      </c>
      <c r="R49" s="174" t="s">
        <v>1693</v>
      </c>
      <c r="S49" s="90" t="e">
        <f>VLOOKUP(B49,'[1]CT1'!$B$4:$B$93,1,FALSE)</f>
        <v>#N/A</v>
      </c>
      <c r="U49" s="90" t="e">
        <f>VLOOKUP(B49,'[2]Đơn T10'!$C$193:$C$604,1,FALSE)</f>
        <v>#N/A</v>
      </c>
      <c r="W49" s="90">
        <f>VLOOKUP(B49,'[3]DS TN K51 VÀ KHÓA CŨ T10-21'!$B$11:$C$89,2,FALSE)</f>
        <v>1</v>
      </c>
      <c r="X49" s="90" t="e">
        <f>VLOOKUP(B49,'[3]DS TN K51 VÀ KHÓA CŨ T10-21'!$B$11:$D$89,3,FALSE)</f>
        <v>#REF!</v>
      </c>
    </row>
    <row r="50" spans="6:19" ht="22.5" customHeight="1">
      <c r="F50" s="41"/>
      <c r="G50" s="41"/>
      <c r="H50" s="41"/>
      <c r="I50" s="41"/>
      <c r="J50" s="73"/>
      <c r="K50" s="41"/>
      <c r="L50" s="74"/>
      <c r="M50" s="75"/>
      <c r="N50" s="76"/>
      <c r="O50" s="69"/>
      <c r="P50" s="69"/>
      <c r="Q50" s="90"/>
      <c r="R50" s="90"/>
      <c r="S50" s="90"/>
    </row>
    <row r="51" spans="1:14" ht="15.75">
      <c r="A51" s="192" t="s">
        <v>25</v>
      </c>
      <c r="B51" s="192"/>
      <c r="C51" s="45"/>
      <c r="D51" s="42"/>
      <c r="E51" s="42"/>
      <c r="J51" s="204" t="s">
        <v>1015</v>
      </c>
      <c r="K51" s="204"/>
      <c r="L51" s="204"/>
      <c r="M51" s="204"/>
      <c r="N51" s="204"/>
    </row>
    <row r="52" spans="1:14" ht="15.75">
      <c r="A52" s="185" t="s">
        <v>991</v>
      </c>
      <c r="B52" s="185"/>
      <c r="C52" s="185"/>
      <c r="D52" s="185"/>
      <c r="E52" s="185"/>
      <c r="J52" s="188" t="s">
        <v>8</v>
      </c>
      <c r="K52" s="188"/>
      <c r="L52" s="188"/>
      <c r="M52" s="188"/>
      <c r="N52" s="188"/>
    </row>
    <row r="53" spans="1:14" ht="15.75">
      <c r="A53" s="185" t="s">
        <v>28</v>
      </c>
      <c r="B53" s="185"/>
      <c r="C53" s="185"/>
      <c r="D53" s="185"/>
      <c r="E53" s="42"/>
      <c r="J53" s="188" t="s">
        <v>9</v>
      </c>
      <c r="K53" s="188"/>
      <c r="L53" s="188"/>
      <c r="M53" s="188"/>
      <c r="N53" s="188"/>
    </row>
    <row r="54" spans="1:14" ht="15.75">
      <c r="A54" s="185" t="s">
        <v>26</v>
      </c>
      <c r="B54" s="186"/>
      <c r="C54" s="186"/>
      <c r="D54" s="42"/>
      <c r="E54" s="42"/>
      <c r="J54" s="156"/>
      <c r="K54" s="134"/>
      <c r="L54" s="157"/>
      <c r="M54" s="158"/>
      <c r="N54" s="159"/>
    </row>
    <row r="55" spans="1:14" ht="15.75">
      <c r="A55" s="185" t="s">
        <v>15</v>
      </c>
      <c r="B55" s="186"/>
      <c r="C55" s="186"/>
      <c r="D55" s="42"/>
      <c r="E55" s="42"/>
      <c r="J55" s="205" t="s">
        <v>1734</v>
      </c>
      <c r="K55" s="205"/>
      <c r="L55" s="205"/>
      <c r="M55" s="205"/>
      <c r="N55" s="205"/>
    </row>
    <row r="56" spans="1:14" ht="15">
      <c r="A56" s="185" t="s">
        <v>16</v>
      </c>
      <c r="B56" s="185"/>
      <c r="C56" s="185"/>
      <c r="D56" s="185"/>
      <c r="J56" s="162"/>
      <c r="K56" s="134"/>
      <c r="L56" s="157"/>
      <c r="M56" s="160"/>
      <c r="N56" s="161"/>
    </row>
    <row r="57" spans="1:14" ht="15">
      <c r="A57" s="185" t="s">
        <v>17</v>
      </c>
      <c r="B57" s="186"/>
      <c r="C57" s="186"/>
      <c r="D57" s="70"/>
      <c r="E57" s="40"/>
      <c r="J57" s="162"/>
      <c r="K57" s="134"/>
      <c r="L57" s="157"/>
      <c r="M57" s="160"/>
      <c r="N57" s="161"/>
    </row>
    <row r="58" spans="10:14" ht="16.5">
      <c r="J58" s="189" t="s">
        <v>10</v>
      </c>
      <c r="K58" s="189"/>
      <c r="L58" s="189"/>
      <c r="M58" s="189"/>
      <c r="N58" s="189"/>
    </row>
    <row r="59" spans="10:13" ht="14.25">
      <c r="J59" s="93"/>
      <c r="K59" s="33"/>
      <c r="L59" s="94"/>
      <c r="M59" s="163"/>
    </row>
    <row r="60" spans="10:13" ht="14.25">
      <c r="J60" s="93"/>
      <c r="K60" s="33"/>
      <c r="L60" s="94"/>
      <c r="M60" s="163"/>
    </row>
  </sheetData>
  <sheetProtection/>
  <mergeCells count="18">
    <mergeCell ref="J55:N55"/>
    <mergeCell ref="J58:N58"/>
    <mergeCell ref="J52:N52"/>
    <mergeCell ref="J51:N51"/>
    <mergeCell ref="H2:N2"/>
    <mergeCell ref="A57:C57"/>
    <mergeCell ref="C6:D6"/>
    <mergeCell ref="A56:D56"/>
    <mergeCell ref="A55:C55"/>
    <mergeCell ref="H1:N1"/>
    <mergeCell ref="A1:D1"/>
    <mergeCell ref="A4:N4"/>
    <mergeCell ref="J53:N53"/>
    <mergeCell ref="A54:C54"/>
    <mergeCell ref="A51:B51"/>
    <mergeCell ref="A2:D2"/>
    <mergeCell ref="A53:D53"/>
    <mergeCell ref="A52:E52"/>
  </mergeCells>
  <conditionalFormatting sqref="B7:B49">
    <cfRule type="duplicateValues" priority="74" dxfId="3" stopIfTrue="1">
      <formula>AND(COUNTIF($B$7:$B$49,B7)&gt;1,NOT(ISBLANK(B7)))</formula>
    </cfRule>
  </conditionalFormatting>
  <printOptions horizontalCentered="1"/>
  <pageMargins left="0" right="0" top="0.393700787401575" bottom="0.393700787401575" header="0" footer="0"/>
  <pageSetup horizontalDpi="600" verticalDpi="600" orientation="portrait" paperSize="9" scale="93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AutoBVT</cp:lastModifiedBy>
  <cp:lastPrinted>2021-10-25T07:10:41Z</cp:lastPrinted>
  <dcterms:created xsi:type="dcterms:W3CDTF">2020-02-22T03:11:35Z</dcterms:created>
  <dcterms:modified xsi:type="dcterms:W3CDTF">2021-10-27T08:25:08Z</dcterms:modified>
  <cp:category/>
  <cp:version/>
  <cp:contentType/>
  <cp:contentStatus/>
</cp:coreProperties>
</file>